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urent repass\Desktop\Core Measures Control Charts Templates\"/>
    </mc:Choice>
  </mc:AlternateContent>
  <bookViews>
    <workbookView xWindow="0" yWindow="0" windowWidth="16665" windowHeight="9960" firstSheet="1" activeTab="3"/>
  </bookViews>
  <sheets>
    <sheet name="FB ACS-1 D" sheetId="1" r:id="rId1"/>
    <sheet name="E ACS-1 D  " sheetId="6" r:id="rId2"/>
    <sheet name="E ACS-1 N  " sheetId="5" r:id="rId3"/>
    <sheet name="Chart" sheetId="7" r:id="rId4"/>
  </sheets>
  <definedNames>
    <definedName name="_xlnm._FilterDatabase" localSheetId="2" hidden="1">'E ACS-1 N  '!$A$1:$J$1</definedName>
  </definedNames>
  <calcPr calcId="152511"/>
</workbook>
</file>

<file path=xl/calcChain.xml><?xml version="1.0" encoding="utf-8"?>
<calcChain xmlns="http://schemas.openxmlformats.org/spreadsheetml/2006/main">
  <c r="Y6" i="7" l="1" a="1"/>
  <c r="X6" i="7" a="1"/>
  <c r="W6" i="7" a="1"/>
  <c r="V6" i="7" a="1"/>
  <c r="U6" i="7" a="1"/>
  <c r="T6" i="7" a="1"/>
  <c r="S6" i="7" a="1"/>
  <c r="R6" i="7" a="1"/>
  <c r="Q6" i="7" a="1"/>
  <c r="P6" i="7" a="1"/>
  <c r="O6" i="7" a="1"/>
  <c r="N6" i="7" a="1"/>
  <c r="D3" i="7"/>
  <c r="G13" i="7" s="1"/>
  <c r="G6" i="7"/>
  <c r="D2" i="7"/>
  <c r="G10" i="7" l="1"/>
  <c r="F13" i="7"/>
  <c r="G3" i="7"/>
  <c r="G7" i="7"/>
  <c r="G11" i="7"/>
  <c r="G2" i="7"/>
  <c r="G4" i="7"/>
  <c r="G8" i="7"/>
  <c r="G12" i="7"/>
  <c r="G5" i="7"/>
  <c r="G9" i="7"/>
  <c r="F2" i="7"/>
  <c r="F4" i="7"/>
  <c r="F6" i="7"/>
  <c r="F8" i="7"/>
  <c r="F10" i="7"/>
  <c r="F12" i="7"/>
  <c r="F3" i="7"/>
  <c r="F5" i="7"/>
  <c r="F7" i="7"/>
  <c r="F9" i="7"/>
  <c r="F11" i="7"/>
  <c r="G14" i="7"/>
  <c r="H2" i="7"/>
  <c r="H4" i="7"/>
  <c r="H6" i="7"/>
  <c r="H8" i="7"/>
  <c r="H10" i="7"/>
  <c r="H12" i="7"/>
  <c r="Y5" i="7"/>
  <c r="N5" i="7"/>
  <c r="R5" i="7"/>
  <c r="V5" i="7"/>
  <c r="N6" i="7"/>
  <c r="R6" i="7"/>
  <c r="V6" i="7"/>
  <c r="O5" i="7"/>
  <c r="S5" i="7"/>
  <c r="W5" i="7"/>
  <c r="O6" i="7"/>
  <c r="S6" i="7"/>
  <c r="W6" i="7"/>
  <c r="H3" i="7"/>
  <c r="H5" i="7"/>
  <c r="H7" i="7"/>
  <c r="H9" i="7"/>
  <c r="H11" i="7"/>
  <c r="H13" i="7"/>
  <c r="P5" i="7"/>
  <c r="T5" i="7"/>
  <c r="X5" i="7"/>
  <c r="P6" i="7"/>
  <c r="T6" i="7"/>
  <c r="X6" i="7"/>
  <c r="Q5" i="7"/>
  <c r="U5" i="7"/>
  <c r="Q6" i="7"/>
  <c r="U6" i="7"/>
  <c r="Y6" i="7"/>
  <c r="F14" i="7"/>
  <c r="H14" i="7" s="1"/>
  <c r="Z6" i="7" l="1"/>
  <c r="I10" i="7"/>
  <c r="I12" i="7"/>
  <c r="I8" i="7"/>
  <c r="I4" i="7"/>
  <c r="I11" i="7"/>
  <c r="I7" i="7"/>
  <c r="I3" i="7"/>
  <c r="I6" i="7"/>
  <c r="I2" i="7"/>
  <c r="I13" i="7"/>
  <c r="I9" i="7"/>
  <c r="I5" i="7"/>
  <c r="Z5" i="7"/>
</calcChain>
</file>

<file path=xl/sharedStrings.xml><?xml version="1.0" encoding="utf-8"?>
<sst xmlns="http://schemas.openxmlformats.org/spreadsheetml/2006/main" count="341" uniqueCount="91">
  <si>
    <t>Service Name</t>
  </si>
  <si>
    <t>Incident Date</t>
  </si>
  <si>
    <t>Incident Number</t>
  </si>
  <si>
    <t>Unit Number (E2.11)</t>
  </si>
  <si>
    <t>Unit Call Sign (E2.12)</t>
  </si>
  <si>
    <t>Area Of Operation (IT5.82)</t>
  </si>
  <si>
    <t>Incident City (E08_12)</t>
  </si>
  <si>
    <t>Primary Impression (E09_15)</t>
  </si>
  <si>
    <t>Secondary Impression (E09_16)</t>
  </si>
  <si>
    <t>Patient Age (E06_14)</t>
  </si>
  <si>
    <t>Patient Age Units (E06_15)</t>
  </si>
  <si>
    <t>Chest Pain/Discomfort of Suspected Cardiac Origin or Suspected Anginal Equivalent</t>
  </si>
  <si>
    <t>Years</t>
  </si>
  <si>
    <t>Aspirin</t>
  </si>
  <si>
    <t>FULLERTON</t>
  </si>
  <si>
    <t>Incident #</t>
  </si>
  <si>
    <t>Month</t>
  </si>
  <si>
    <t>N</t>
  </si>
  <si>
    <t>D</t>
  </si>
  <si>
    <t>%</t>
  </si>
  <si>
    <t>Yes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</si>
  <si>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</si>
  <si>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</si>
  <si>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</si>
  <si>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</si>
  <si>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</si>
  <si>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</si>
  <si>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</si>
  <si>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</si>
  <si>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</si>
  <si>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</si>
  <si>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</si>
  <si>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</si>
  <si>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Average %</t>
  </si>
  <si>
    <t>County %</t>
  </si>
  <si>
    <t xml:space="preserve">Feb </t>
  </si>
  <si>
    <t>June</t>
  </si>
  <si>
    <t>July</t>
  </si>
  <si>
    <t>Sept</t>
  </si>
  <si>
    <t>Numerator</t>
  </si>
  <si>
    <t>Denominator</t>
  </si>
  <si>
    <t>Brea Fire Department</t>
  </si>
  <si>
    <t>Brea</t>
  </si>
  <si>
    <t>BE1</t>
  </si>
  <si>
    <t>BE3</t>
  </si>
  <si>
    <t>BE2</t>
  </si>
  <si>
    <t>B1600030</t>
  </si>
  <si>
    <t>B1600040</t>
  </si>
  <si>
    <t>B1600056</t>
  </si>
  <si>
    <t>PLACENTIA</t>
  </si>
  <si>
    <t>B1600078</t>
  </si>
  <si>
    <t>B1600088</t>
  </si>
  <si>
    <t>B1600115</t>
  </si>
  <si>
    <t>B1600122</t>
  </si>
  <si>
    <t>LA HABRA</t>
  </si>
  <si>
    <t>B1600169</t>
  </si>
  <si>
    <t>B1600186</t>
  </si>
  <si>
    <t>B1600188</t>
  </si>
  <si>
    <t>B1600229</t>
  </si>
  <si>
    <t>B1600233</t>
  </si>
  <si>
    <t>B1600273</t>
  </si>
  <si>
    <t>BREA</t>
  </si>
  <si>
    <t>B1600501</t>
  </si>
  <si>
    <t>B1600547</t>
  </si>
  <si>
    <t>B1600552</t>
  </si>
  <si>
    <t>B1600554</t>
  </si>
  <si>
    <t>B1600576</t>
  </si>
  <si>
    <t>B1600650</t>
  </si>
  <si>
    <t>B1600751</t>
  </si>
  <si>
    <t>B1600758</t>
  </si>
  <si>
    <t>B1600777</t>
  </si>
  <si>
    <t>B1600790</t>
  </si>
  <si>
    <t>B1600810</t>
  </si>
  <si>
    <t>B1600923</t>
  </si>
  <si>
    <t>B1600954</t>
  </si>
  <si>
    <t>B1601016</t>
  </si>
  <si>
    <t>B1601022</t>
  </si>
  <si>
    <t>B1601298</t>
  </si>
  <si>
    <t>B1601330</t>
  </si>
  <si>
    <t>B1601429</t>
  </si>
  <si>
    <t>B1601465</t>
  </si>
  <si>
    <t>B1601480</t>
  </si>
  <si>
    <t>B1601523</t>
  </si>
  <si>
    <t>B1601610</t>
  </si>
  <si>
    <t>B1601613</t>
  </si>
  <si>
    <t>B1601755</t>
  </si>
  <si>
    <t>B1601772</t>
  </si>
  <si>
    <t>B1601787</t>
  </si>
  <si>
    <t>B1601815</t>
  </si>
  <si>
    <t>d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</si>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</sst>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22" fontId="0" fillId="0" borderId="0" xfId="0" applyNumberFormat="1"/>
    <xf numFmtId="164" fontId="0" fillId="0" borderId="0" xfId="0" applyNumberFormat="1"/>
    <xf numFmtId="0" fontId="0" fillId="0" borderId="10" xfId="0" applyBorder="1"/>
    <xf numFmtId="0" fontId="0" fillId="0" borderId="11" xfId="0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Aspirin Administration for</a:t>
            </a:r>
            <a:r>
              <a:rPr lang="en-US" baseline="0"/>
              <a:t> Chest Pain - _______ Fire Department</a:t>
            </a:r>
          </a:p>
          <a:p>
            <a:pPr>
              <a:defRPr/>
            </a:pPr>
            <a:r>
              <a:rPr lang="en-US" baseline="0"/>
              <a:t>ACS-1 2016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3915291967367517E-2"/>
          <c:y val="0.16024036928828159"/>
          <c:w val="0.75238020433009245"/>
          <c:h val="0.68587656487415549"/>
        </c:manualLayout>
      </c:layout>
      <c:scatterChart>
        <c:scatterStyle val="smoothMarker"/>
        <c:varyColors val="0"/>
        <c:ser>
          <c:idx val="2"/>
          <c:order val="2"/>
          <c:tx>
            <c:v>Aspirin Admin %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Chart!$E$2:$E$13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xVal>
          <c:yVal>
            <c:numRef>
              <c:f>Chart!$H$2:$H$13</c:f>
              <c:numCache>
                <c:formatCode>0.0%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Chart!$I$1</c:f>
              <c:strCache>
                <c:ptCount val="1"/>
                <c:pt idx="0">
                  <c:v>Average %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Chart!$E$2:$E$13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xVal>
          <c:yVal>
            <c:numRef>
              <c:f>Chart!$I$2:$I$13</c:f>
              <c:numCache>
                <c:formatCode>0.0%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Chart!$J$1</c:f>
              <c:strCache>
                <c:ptCount val="1"/>
                <c:pt idx="0">
                  <c:v>County %</c:v>
                </c:pt>
              </c:strCache>
            </c:strRef>
          </c:tx>
          <c:spPr>
            <a:ln w="38100" cap="rnd">
              <a:solidFill>
                <a:sysClr val="windowText" lastClr="000000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38100">
                <a:solidFill>
                  <a:sysClr val="windowText" lastClr="000000"/>
                </a:solidFill>
                <a:prstDash val="sysDash"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7.003106696779773E-3"/>
                  <c:y val="3.6211272536320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Chart!$E$2:$E$13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xVal>
          <c:yVal>
            <c:numRef>
              <c:f>Chart!$J$2:$J$13</c:f>
              <c:numCache>
                <c:formatCode>0.0%</c:formatCode>
                <c:ptCount val="12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0.87</c:v>
                </c:pt>
                <c:pt idx="6">
                  <c:v>0.87</c:v>
                </c:pt>
                <c:pt idx="7">
                  <c:v>0.87</c:v>
                </c:pt>
                <c:pt idx="8">
                  <c:v>0.87</c:v>
                </c:pt>
                <c:pt idx="9">
                  <c:v>0.87</c:v>
                </c:pt>
                <c:pt idx="10">
                  <c:v>0.87</c:v>
                </c:pt>
                <c:pt idx="11">
                  <c:v>0.87</c:v>
                </c:pt>
              </c:numCache>
            </c:numRef>
          </c:yVal>
          <c:smooth val="1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312617968"/>
        <c:axId val="312661264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Chart!$F$1</c15:sqref>
                        </c15:formulaRef>
                      </c:ext>
                    </c:extLst>
                    <c:strCache>
                      <c:ptCount val="1"/>
                      <c:pt idx="0">
                        <c:v>N</c:v>
                      </c:pt>
                    </c:strCache>
                  </c:strRef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strRef>
                    <c:extLst>
                      <c:ext uri="{02D57815-91ED-43cb-92C2-25804820EDAC}">
                        <c15:formulaRef>
                          <c15:sqref>Chart!$E$2:$E$13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xVal>
                <c:yVal>
                  <c:numRef>
                    <c:extLst>
                      <c:ext uri="{02D57815-91ED-43cb-92C2-25804820EDAC}">
                        <c15:formulaRef>
                          <c15:sqref>Chart!$F$2:$F$13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yVal>
                <c:smooth val="1"/>
              </c15:ser>
            </c15:filteredScatterSeries>
            <c15:filteredScatte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Chart!$G$1</c15:sqref>
                        </c15:formulaRef>
                      </c:ext>
                    </c:extLst>
                    <c:strCache>
                      <c:ptCount val="1"/>
                      <c:pt idx="0">
                        <c:v>D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Chart!$E$2:$E$13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Chart!$G$2:$G$13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yVal>
                <c:smooth val="1"/>
              </c15:ser>
            </c15:filteredScatterSeries>
          </c:ext>
        </c:extLst>
      </c:scatterChart>
      <c:valAx>
        <c:axId val="312617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2661264"/>
        <c:crosses val="autoZero"/>
        <c:crossBetween val="midCat"/>
      </c:valAx>
      <c:valAx>
        <c:axId val="312661264"/>
        <c:scaling>
          <c:orientation val="minMax"/>
          <c:max val="1.05"/>
          <c:min val="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2617968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6216177256212767"/>
          <c:y val="0.26488063992001004"/>
          <c:w val="0.12086617993401554"/>
          <c:h val="0.52347914843977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538161</xdr:colOff>
      <xdr:row>15</xdr:row>
      <xdr:rowOff>104775</xdr:rowOff>
    </xdr:from>
    <xdr:to>
      <xdr:col>19</xdr:col>
      <xdr:colOff>409575</xdr:colOff>
      <xdr:row>44</xdr:row>
      <xdr:rowOff>19051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workbookViewId="0">
      <selection activeCell="B2" sqref="B2:C43"/>
    </sheetView>
  </sheetViews>
  <sheetFormatPr defaultRowHeight="15" x14ac:dyDescent="0.25"/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 t="s">
        <v>41</v>
      </c>
      <c r="B2" s="1">
        <v>42372</v>
      </c>
      <c r="C2" t="s">
        <v>46</v>
      </c>
      <c r="D2" t="s">
        <v>43</v>
      </c>
      <c r="E2" t="s">
        <v>43</v>
      </c>
      <c r="G2" t="s">
        <v>14</v>
      </c>
      <c r="H2" t="s">
        <v>11</v>
      </c>
      <c r="J2">
        <v>79</v>
      </c>
      <c r="K2" t="s">
        <v>12</v>
      </c>
    </row>
    <row r="3" spans="1:11" x14ac:dyDescent="0.25">
      <c r="A3" t="s">
        <v>41</v>
      </c>
      <c r="B3" s="1">
        <v>42372</v>
      </c>
      <c r="C3" t="s">
        <v>47</v>
      </c>
      <c r="D3" t="s">
        <v>43</v>
      </c>
      <c r="E3" t="s">
        <v>43</v>
      </c>
      <c r="G3" t="s">
        <v>42</v>
      </c>
      <c r="H3" t="s">
        <v>11</v>
      </c>
      <c r="J3">
        <v>70</v>
      </c>
      <c r="K3" t="s">
        <v>12</v>
      </c>
    </row>
    <row r="4" spans="1:11" x14ac:dyDescent="0.25">
      <c r="A4" t="s">
        <v>41</v>
      </c>
      <c r="B4" s="1">
        <v>42373</v>
      </c>
      <c r="C4" t="s">
        <v>48</v>
      </c>
      <c r="D4" t="s">
        <v>44</v>
      </c>
      <c r="E4" t="s">
        <v>44</v>
      </c>
      <c r="G4" t="s">
        <v>49</v>
      </c>
      <c r="H4" t="s">
        <v>11</v>
      </c>
      <c r="J4">
        <v>68</v>
      </c>
      <c r="K4" t="s">
        <v>12</v>
      </c>
    </row>
    <row r="5" spans="1:11" x14ac:dyDescent="0.25">
      <c r="A5" t="s">
        <v>41</v>
      </c>
      <c r="B5" s="1">
        <v>42375</v>
      </c>
      <c r="C5" t="s">
        <v>50</v>
      </c>
      <c r="D5" t="s">
        <v>43</v>
      </c>
      <c r="E5" t="s">
        <v>43</v>
      </c>
      <c r="G5" t="s">
        <v>14</v>
      </c>
      <c r="H5" t="s">
        <v>11</v>
      </c>
      <c r="J5">
        <v>56</v>
      </c>
      <c r="K5" t="s">
        <v>12</v>
      </c>
    </row>
    <row r="6" spans="1:11" x14ac:dyDescent="0.25">
      <c r="A6" t="s">
        <v>41</v>
      </c>
      <c r="B6" s="1">
        <v>42375</v>
      </c>
      <c r="C6" t="s">
        <v>51</v>
      </c>
      <c r="D6" t="s">
        <v>43</v>
      </c>
      <c r="E6" t="s">
        <v>43</v>
      </c>
      <c r="G6" t="s">
        <v>42</v>
      </c>
      <c r="H6" t="s">
        <v>11</v>
      </c>
      <c r="J6">
        <v>61</v>
      </c>
      <c r="K6" t="s">
        <v>12</v>
      </c>
    </row>
    <row r="7" spans="1:11" x14ac:dyDescent="0.25">
      <c r="A7" t="s">
        <v>41</v>
      </c>
      <c r="B7" s="1">
        <v>42378</v>
      </c>
      <c r="C7" t="s">
        <v>52</v>
      </c>
      <c r="D7" t="s">
        <v>44</v>
      </c>
      <c r="E7" t="s">
        <v>44</v>
      </c>
      <c r="G7" t="s">
        <v>42</v>
      </c>
      <c r="H7" t="s">
        <v>11</v>
      </c>
      <c r="J7">
        <v>84</v>
      </c>
      <c r="K7" t="s">
        <v>12</v>
      </c>
    </row>
    <row r="8" spans="1:11" x14ac:dyDescent="0.25">
      <c r="A8" t="s">
        <v>41</v>
      </c>
      <c r="B8" s="1">
        <v>42378</v>
      </c>
      <c r="C8" t="s">
        <v>53</v>
      </c>
      <c r="D8" t="s">
        <v>43</v>
      </c>
      <c r="E8" t="s">
        <v>43</v>
      </c>
      <c r="G8" t="s">
        <v>54</v>
      </c>
      <c r="H8" t="s">
        <v>11</v>
      </c>
      <c r="J8">
        <v>70</v>
      </c>
      <c r="K8" t="s">
        <v>12</v>
      </c>
    </row>
    <row r="9" spans="1:11" x14ac:dyDescent="0.25">
      <c r="A9" t="s">
        <v>41</v>
      </c>
      <c r="B9" s="1">
        <v>42381</v>
      </c>
      <c r="C9" t="s">
        <v>55</v>
      </c>
      <c r="D9" t="s">
        <v>44</v>
      </c>
      <c r="E9" t="s">
        <v>44</v>
      </c>
      <c r="G9" t="s">
        <v>42</v>
      </c>
      <c r="H9" t="s">
        <v>11</v>
      </c>
      <c r="J9">
        <v>73</v>
      </c>
      <c r="K9" t="s">
        <v>12</v>
      </c>
    </row>
    <row r="10" spans="1:11" x14ac:dyDescent="0.25">
      <c r="A10" t="s">
        <v>41</v>
      </c>
      <c r="B10" s="1">
        <v>42383</v>
      </c>
      <c r="C10" t="s">
        <v>56</v>
      </c>
      <c r="D10" t="s">
        <v>44</v>
      </c>
      <c r="E10" t="s">
        <v>44</v>
      </c>
      <c r="G10" t="s">
        <v>42</v>
      </c>
      <c r="H10" t="s">
        <v>11</v>
      </c>
      <c r="J10">
        <v>56</v>
      </c>
      <c r="K10" t="s">
        <v>12</v>
      </c>
    </row>
    <row r="11" spans="1:11" x14ac:dyDescent="0.25">
      <c r="A11" t="s">
        <v>41</v>
      </c>
      <c r="B11" s="1">
        <v>42383</v>
      </c>
      <c r="C11" t="s">
        <v>57</v>
      </c>
      <c r="D11" t="s">
        <v>44</v>
      </c>
      <c r="E11" t="s">
        <v>44</v>
      </c>
      <c r="G11" t="s">
        <v>42</v>
      </c>
      <c r="H11" t="s">
        <v>11</v>
      </c>
      <c r="J11">
        <v>48</v>
      </c>
      <c r="K11" t="s">
        <v>12</v>
      </c>
    </row>
    <row r="12" spans="1:11" x14ac:dyDescent="0.25">
      <c r="A12" t="s">
        <v>41</v>
      </c>
      <c r="B12" s="1">
        <v>42385</v>
      </c>
      <c r="C12" t="s">
        <v>58</v>
      </c>
      <c r="D12" t="s">
        <v>44</v>
      </c>
      <c r="E12" t="s">
        <v>44</v>
      </c>
      <c r="G12" t="s">
        <v>42</v>
      </c>
      <c r="H12" t="s">
        <v>11</v>
      </c>
      <c r="J12">
        <v>74</v>
      </c>
      <c r="K12" t="s">
        <v>12</v>
      </c>
    </row>
    <row r="13" spans="1:11" x14ac:dyDescent="0.25">
      <c r="A13" t="s">
        <v>41</v>
      </c>
      <c r="B13" s="1">
        <v>42386</v>
      </c>
      <c r="C13" t="s">
        <v>59</v>
      </c>
      <c r="D13" t="s">
        <v>43</v>
      </c>
      <c r="E13" t="s">
        <v>43</v>
      </c>
      <c r="G13" t="s">
        <v>42</v>
      </c>
      <c r="H13" t="s">
        <v>11</v>
      </c>
      <c r="J13">
        <v>82</v>
      </c>
      <c r="K13" t="s">
        <v>12</v>
      </c>
    </row>
    <row r="14" spans="1:11" x14ac:dyDescent="0.25">
      <c r="A14" t="s">
        <v>41</v>
      </c>
      <c r="B14" s="1">
        <v>42389</v>
      </c>
      <c r="C14" t="s">
        <v>60</v>
      </c>
      <c r="D14" t="s">
        <v>43</v>
      </c>
      <c r="E14" t="s">
        <v>43</v>
      </c>
      <c r="G14" t="s">
        <v>14</v>
      </c>
      <c r="H14" t="s">
        <v>11</v>
      </c>
      <c r="J14">
        <v>76</v>
      </c>
      <c r="K14" t="s">
        <v>12</v>
      </c>
    </row>
    <row r="15" spans="1:11" x14ac:dyDescent="0.25">
      <c r="A15" t="s">
        <v>41</v>
      </c>
      <c r="B15" s="1">
        <v>42394</v>
      </c>
      <c r="C15">
        <v>81600328</v>
      </c>
      <c r="D15" t="s">
        <v>43</v>
      </c>
      <c r="E15" t="s">
        <v>43</v>
      </c>
      <c r="G15" t="s">
        <v>61</v>
      </c>
      <c r="H15" t="s">
        <v>11</v>
      </c>
      <c r="J15">
        <v>83</v>
      </c>
      <c r="K15" t="s">
        <v>12</v>
      </c>
    </row>
    <row r="16" spans="1:11" x14ac:dyDescent="0.25">
      <c r="A16" t="s">
        <v>41</v>
      </c>
      <c r="B16" s="1">
        <v>42401</v>
      </c>
      <c r="D16" t="s">
        <v>45</v>
      </c>
      <c r="E16" t="s">
        <v>45</v>
      </c>
      <c r="H16" t="s">
        <v>11</v>
      </c>
      <c r="J16">
        <v>75</v>
      </c>
      <c r="K16" t="s">
        <v>12</v>
      </c>
    </row>
    <row r="17" spans="1:11" x14ac:dyDescent="0.25">
      <c r="A17" t="s">
        <v>41</v>
      </c>
      <c r="B17" s="1">
        <v>42404</v>
      </c>
      <c r="C17" t="s">
        <v>62</v>
      </c>
      <c r="D17" t="s">
        <v>43</v>
      </c>
      <c r="E17" t="s">
        <v>43</v>
      </c>
      <c r="G17" t="s">
        <v>42</v>
      </c>
      <c r="H17" t="s">
        <v>11</v>
      </c>
      <c r="J17">
        <v>56</v>
      </c>
      <c r="K17" t="s">
        <v>12</v>
      </c>
    </row>
    <row r="18" spans="1:11" x14ac:dyDescent="0.25">
      <c r="A18" t="s">
        <v>41</v>
      </c>
      <c r="B18" s="1">
        <v>42406</v>
      </c>
      <c r="C18" t="s">
        <v>63</v>
      </c>
      <c r="D18" t="s">
        <v>43</v>
      </c>
      <c r="E18" t="s">
        <v>43</v>
      </c>
      <c r="G18" t="s">
        <v>42</v>
      </c>
      <c r="H18" t="s">
        <v>11</v>
      </c>
      <c r="J18">
        <v>75</v>
      </c>
      <c r="K18" t="s">
        <v>12</v>
      </c>
    </row>
    <row r="19" spans="1:11" x14ac:dyDescent="0.25">
      <c r="A19" t="s">
        <v>41</v>
      </c>
      <c r="B19" s="1">
        <v>42407</v>
      </c>
      <c r="C19" t="s">
        <v>64</v>
      </c>
      <c r="D19" t="s">
        <v>43</v>
      </c>
      <c r="E19" t="s">
        <v>43</v>
      </c>
      <c r="G19" t="s">
        <v>42</v>
      </c>
      <c r="H19" t="s">
        <v>11</v>
      </c>
      <c r="J19">
        <v>77</v>
      </c>
      <c r="K19" t="s">
        <v>12</v>
      </c>
    </row>
    <row r="20" spans="1:11" x14ac:dyDescent="0.25">
      <c r="A20" t="s">
        <v>41</v>
      </c>
      <c r="B20" s="1">
        <v>42407</v>
      </c>
      <c r="C20" t="s">
        <v>65</v>
      </c>
      <c r="D20" t="s">
        <v>44</v>
      </c>
      <c r="E20" t="s">
        <v>44</v>
      </c>
      <c r="G20" t="s">
        <v>42</v>
      </c>
      <c r="H20" t="s">
        <v>11</v>
      </c>
      <c r="J20">
        <v>71</v>
      </c>
      <c r="K20" t="s">
        <v>12</v>
      </c>
    </row>
    <row r="21" spans="1:11" x14ac:dyDescent="0.25">
      <c r="A21" t="s">
        <v>41</v>
      </c>
      <c r="B21" s="1">
        <v>42409</v>
      </c>
      <c r="C21" t="s">
        <v>66</v>
      </c>
      <c r="D21" t="s">
        <v>43</v>
      </c>
      <c r="E21" t="s">
        <v>43</v>
      </c>
      <c r="G21" t="s">
        <v>14</v>
      </c>
      <c r="H21" t="s">
        <v>11</v>
      </c>
      <c r="J21">
        <v>55</v>
      </c>
      <c r="K21" t="s">
        <v>12</v>
      </c>
    </row>
    <row r="22" spans="1:11" x14ac:dyDescent="0.25">
      <c r="A22" t="s">
        <v>41</v>
      </c>
      <c r="B22" s="1">
        <v>42416</v>
      </c>
      <c r="C22" t="s">
        <v>67</v>
      </c>
      <c r="D22" t="s">
        <v>44</v>
      </c>
      <c r="E22" t="s">
        <v>44</v>
      </c>
      <c r="G22" t="s">
        <v>14</v>
      </c>
      <c r="H22" t="s">
        <v>11</v>
      </c>
      <c r="J22">
        <v>69</v>
      </c>
      <c r="K22" t="s">
        <v>12</v>
      </c>
    </row>
    <row r="23" spans="1:11" x14ac:dyDescent="0.25">
      <c r="A23" t="s">
        <v>41</v>
      </c>
      <c r="B23" s="1">
        <v>42422</v>
      </c>
      <c r="C23" t="s">
        <v>68</v>
      </c>
      <c r="D23" t="s">
        <v>44</v>
      </c>
      <c r="E23" t="s">
        <v>44</v>
      </c>
      <c r="G23" t="s">
        <v>42</v>
      </c>
      <c r="H23" t="s">
        <v>11</v>
      </c>
      <c r="J23">
        <v>36</v>
      </c>
      <c r="K23" t="s">
        <v>12</v>
      </c>
    </row>
    <row r="24" spans="1:11" x14ac:dyDescent="0.25">
      <c r="A24" t="s">
        <v>41</v>
      </c>
      <c r="B24" s="1">
        <v>42422</v>
      </c>
      <c r="C24" t="s">
        <v>69</v>
      </c>
      <c r="D24" t="s">
        <v>44</v>
      </c>
      <c r="E24" t="s">
        <v>44</v>
      </c>
      <c r="G24" t="s">
        <v>42</v>
      </c>
      <c r="H24" t="s">
        <v>11</v>
      </c>
      <c r="J24">
        <v>73</v>
      </c>
      <c r="K24" t="s">
        <v>12</v>
      </c>
    </row>
    <row r="25" spans="1:11" x14ac:dyDescent="0.25">
      <c r="A25" t="s">
        <v>41</v>
      </c>
      <c r="B25" s="1">
        <v>42423</v>
      </c>
      <c r="C25" t="s">
        <v>70</v>
      </c>
      <c r="D25" t="s">
        <v>43</v>
      </c>
      <c r="E25" t="s">
        <v>43</v>
      </c>
      <c r="G25" t="s">
        <v>42</v>
      </c>
      <c r="H25" t="s">
        <v>11</v>
      </c>
      <c r="J25">
        <v>50</v>
      </c>
      <c r="K25" t="s">
        <v>12</v>
      </c>
    </row>
    <row r="26" spans="1:11" x14ac:dyDescent="0.25">
      <c r="A26" t="s">
        <v>41</v>
      </c>
      <c r="B26" s="1">
        <v>42424</v>
      </c>
      <c r="C26" t="s">
        <v>71</v>
      </c>
      <c r="D26" t="s">
        <v>44</v>
      </c>
      <c r="E26" t="s">
        <v>44</v>
      </c>
      <c r="G26" t="s">
        <v>42</v>
      </c>
      <c r="H26" t="s">
        <v>11</v>
      </c>
      <c r="J26">
        <v>73</v>
      </c>
      <c r="K26" t="s">
        <v>12</v>
      </c>
    </row>
    <row r="27" spans="1:11" x14ac:dyDescent="0.25">
      <c r="A27" t="s">
        <v>41</v>
      </c>
      <c r="B27" s="1">
        <v>42425</v>
      </c>
      <c r="C27" t="s">
        <v>72</v>
      </c>
      <c r="D27" t="s">
        <v>44</v>
      </c>
      <c r="E27" t="s">
        <v>44</v>
      </c>
      <c r="G27" t="s">
        <v>42</v>
      </c>
      <c r="H27" t="s">
        <v>11</v>
      </c>
      <c r="J27">
        <v>86</v>
      </c>
      <c r="K27" t="s">
        <v>12</v>
      </c>
    </row>
    <row r="28" spans="1:11" x14ac:dyDescent="0.25">
      <c r="A28" t="s">
        <v>41</v>
      </c>
      <c r="B28" s="1">
        <v>42433</v>
      </c>
      <c r="C28" t="s">
        <v>73</v>
      </c>
      <c r="D28" t="s">
        <v>44</v>
      </c>
      <c r="E28" t="s">
        <v>44</v>
      </c>
      <c r="G28" t="s">
        <v>42</v>
      </c>
      <c r="H28" t="s">
        <v>11</v>
      </c>
      <c r="J28">
        <v>40</v>
      </c>
      <c r="K28" t="s">
        <v>12</v>
      </c>
    </row>
    <row r="29" spans="1:11" x14ac:dyDescent="0.25">
      <c r="A29" t="s">
        <v>41</v>
      </c>
      <c r="B29" s="1">
        <v>42434</v>
      </c>
      <c r="C29" t="s">
        <v>74</v>
      </c>
      <c r="D29" t="s">
        <v>43</v>
      </c>
      <c r="E29" t="s">
        <v>43</v>
      </c>
      <c r="G29" t="s">
        <v>42</v>
      </c>
      <c r="H29" t="s">
        <v>11</v>
      </c>
      <c r="J29">
        <v>65</v>
      </c>
      <c r="K29" t="s">
        <v>12</v>
      </c>
    </row>
    <row r="30" spans="1:11" x14ac:dyDescent="0.25">
      <c r="A30" t="s">
        <v>41</v>
      </c>
      <c r="B30" s="1">
        <v>42438</v>
      </c>
      <c r="C30" t="s">
        <v>75</v>
      </c>
      <c r="D30" t="s">
        <v>44</v>
      </c>
      <c r="E30" t="s">
        <v>44</v>
      </c>
      <c r="G30" t="s">
        <v>42</v>
      </c>
      <c r="H30" t="s">
        <v>11</v>
      </c>
      <c r="J30">
        <v>73</v>
      </c>
      <c r="K30" t="s">
        <v>12</v>
      </c>
    </row>
    <row r="31" spans="1:11" x14ac:dyDescent="0.25">
      <c r="A31" t="s">
        <v>41</v>
      </c>
      <c r="B31" s="1">
        <v>42438</v>
      </c>
      <c r="C31" t="s">
        <v>76</v>
      </c>
      <c r="D31" t="s">
        <v>44</v>
      </c>
      <c r="E31" t="s">
        <v>44</v>
      </c>
      <c r="G31" t="s">
        <v>42</v>
      </c>
      <c r="H31" t="s">
        <v>11</v>
      </c>
      <c r="J31">
        <v>49</v>
      </c>
      <c r="K31" t="s">
        <v>12</v>
      </c>
    </row>
    <row r="32" spans="1:11" x14ac:dyDescent="0.25">
      <c r="A32" t="s">
        <v>41</v>
      </c>
      <c r="B32" s="1">
        <v>42456</v>
      </c>
      <c r="C32" t="s">
        <v>77</v>
      </c>
      <c r="D32" t="s">
        <v>44</v>
      </c>
      <c r="E32" t="s">
        <v>44</v>
      </c>
      <c r="G32" t="s">
        <v>42</v>
      </c>
      <c r="H32" t="s">
        <v>11</v>
      </c>
      <c r="J32">
        <v>65</v>
      </c>
      <c r="K32" t="s">
        <v>12</v>
      </c>
    </row>
    <row r="33" spans="1:11" x14ac:dyDescent="0.25">
      <c r="A33" t="s">
        <v>41</v>
      </c>
      <c r="B33" s="1">
        <v>42459</v>
      </c>
      <c r="C33" t="s">
        <v>78</v>
      </c>
      <c r="D33" t="s">
        <v>44</v>
      </c>
      <c r="E33" t="s">
        <v>44</v>
      </c>
      <c r="G33" t="s">
        <v>42</v>
      </c>
      <c r="H33" t="s">
        <v>11</v>
      </c>
      <c r="J33">
        <v>60</v>
      </c>
      <c r="K33" t="s">
        <v>12</v>
      </c>
    </row>
    <row r="34" spans="1:11" x14ac:dyDescent="0.25">
      <c r="A34" t="s">
        <v>41</v>
      </c>
      <c r="B34" s="1">
        <v>42466</v>
      </c>
      <c r="C34" t="s">
        <v>79</v>
      </c>
      <c r="D34" t="s">
        <v>44</v>
      </c>
      <c r="E34" t="s">
        <v>44</v>
      </c>
      <c r="G34" t="s">
        <v>49</v>
      </c>
      <c r="H34" t="s">
        <v>11</v>
      </c>
      <c r="J34">
        <v>56</v>
      </c>
      <c r="K34" t="s">
        <v>12</v>
      </c>
    </row>
    <row r="35" spans="1:11" x14ac:dyDescent="0.25">
      <c r="A35" t="s">
        <v>41</v>
      </c>
      <c r="B35" s="1">
        <v>42468</v>
      </c>
      <c r="C35" t="s">
        <v>80</v>
      </c>
      <c r="D35" t="s">
        <v>44</v>
      </c>
      <c r="E35" t="s">
        <v>44</v>
      </c>
      <c r="G35" t="s">
        <v>42</v>
      </c>
      <c r="H35" t="s">
        <v>11</v>
      </c>
      <c r="J35">
        <v>58</v>
      </c>
      <c r="K35" t="s">
        <v>12</v>
      </c>
    </row>
    <row r="36" spans="1:11" x14ac:dyDescent="0.25">
      <c r="A36" t="s">
        <v>41</v>
      </c>
      <c r="B36" s="1">
        <v>42470</v>
      </c>
      <c r="C36" t="s">
        <v>81</v>
      </c>
      <c r="D36" t="s">
        <v>43</v>
      </c>
      <c r="E36" t="s">
        <v>43</v>
      </c>
      <c r="G36" t="s">
        <v>14</v>
      </c>
      <c r="H36" t="s">
        <v>11</v>
      </c>
      <c r="J36">
        <v>60</v>
      </c>
      <c r="K36" t="s">
        <v>12</v>
      </c>
    </row>
    <row r="37" spans="1:11" x14ac:dyDescent="0.25">
      <c r="A37" t="s">
        <v>41</v>
      </c>
      <c r="B37" s="1">
        <v>42472</v>
      </c>
      <c r="C37" t="s">
        <v>82</v>
      </c>
      <c r="D37" t="s">
        <v>44</v>
      </c>
      <c r="E37" t="s">
        <v>44</v>
      </c>
      <c r="G37" t="s">
        <v>42</v>
      </c>
      <c r="H37" t="s">
        <v>11</v>
      </c>
      <c r="J37">
        <v>59</v>
      </c>
      <c r="K37" t="s">
        <v>12</v>
      </c>
    </row>
    <row r="38" spans="1:11" x14ac:dyDescent="0.25">
      <c r="A38" t="s">
        <v>41</v>
      </c>
      <c r="B38" s="1">
        <v>42478</v>
      </c>
      <c r="C38" t="s">
        <v>83</v>
      </c>
      <c r="D38" t="s">
        <v>44</v>
      </c>
      <c r="E38" t="s">
        <v>44</v>
      </c>
      <c r="G38" t="s">
        <v>42</v>
      </c>
      <c r="H38" t="s">
        <v>11</v>
      </c>
      <c r="J38">
        <v>57</v>
      </c>
      <c r="K38" t="s">
        <v>12</v>
      </c>
    </row>
    <row r="39" spans="1:11" x14ac:dyDescent="0.25">
      <c r="A39" t="s">
        <v>41</v>
      </c>
      <c r="B39" s="1">
        <v>42478</v>
      </c>
      <c r="C39" t="s">
        <v>84</v>
      </c>
      <c r="D39" t="s">
        <v>44</v>
      </c>
      <c r="E39" t="s">
        <v>44</v>
      </c>
      <c r="G39" t="s">
        <v>14</v>
      </c>
      <c r="H39" t="s">
        <v>11</v>
      </c>
      <c r="J39">
        <v>38</v>
      </c>
      <c r="K39" t="s">
        <v>12</v>
      </c>
    </row>
    <row r="40" spans="1:11" x14ac:dyDescent="0.25">
      <c r="A40" t="s">
        <v>41</v>
      </c>
      <c r="B40" s="1">
        <v>42488</v>
      </c>
      <c r="C40" t="s">
        <v>85</v>
      </c>
      <c r="D40" t="s">
        <v>44</v>
      </c>
      <c r="E40" t="s">
        <v>44</v>
      </c>
      <c r="G40" t="s">
        <v>42</v>
      </c>
      <c r="H40" t="s">
        <v>11</v>
      </c>
      <c r="J40">
        <v>63</v>
      </c>
      <c r="K40" t="s">
        <v>12</v>
      </c>
    </row>
    <row r="41" spans="1:11" x14ac:dyDescent="0.25">
      <c r="A41" t="s">
        <v>41</v>
      </c>
      <c r="B41" s="1">
        <v>42489</v>
      </c>
      <c r="C41" t="s">
        <v>86</v>
      </c>
      <c r="D41" t="s">
        <v>44</v>
      </c>
      <c r="E41" t="s">
        <v>44</v>
      </c>
      <c r="G41" t="s">
        <v>42</v>
      </c>
      <c r="H41" t="s">
        <v>11</v>
      </c>
      <c r="J41">
        <v>58</v>
      </c>
      <c r="K41" t="s">
        <v>12</v>
      </c>
    </row>
    <row r="42" spans="1:11" x14ac:dyDescent="0.25">
      <c r="A42" t="s">
        <v>41</v>
      </c>
      <c r="B42" s="1">
        <v>42490</v>
      </c>
      <c r="C42" t="s">
        <v>87</v>
      </c>
      <c r="D42" t="s">
        <v>44</v>
      </c>
      <c r="E42" t="s">
        <v>44</v>
      </c>
      <c r="G42" t="s">
        <v>42</v>
      </c>
      <c r="H42" t="s">
        <v>11</v>
      </c>
      <c r="J42">
        <v>51</v>
      </c>
      <c r="K42" t="s">
        <v>12</v>
      </c>
    </row>
    <row r="43" spans="1:11" x14ac:dyDescent="0.25">
      <c r="A43" t="s">
        <v>41</v>
      </c>
      <c r="B43" s="1">
        <v>42491</v>
      </c>
      <c r="C43" t="s">
        <v>88</v>
      </c>
      <c r="D43" t="s">
        <v>44</v>
      </c>
      <c r="E43" t="s">
        <v>44</v>
      </c>
      <c r="G43" t="s">
        <v>42</v>
      </c>
      <c r="H43" t="s">
        <v>11</v>
      </c>
      <c r="J43">
        <v>74</v>
      </c>
      <c r="K43" t="s">
        <v>12</v>
      </c>
    </row>
  </sheetData>
  <conditionalFormatting sqref="C1:C1048576">
    <cfRule type="duplicateValues" dxfId="16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91"/>
  <sheetViews>
    <sheetView workbookViewId="0">
      <pane ySplit="1" topLeftCell="A2" activePane="bottomLeft" state="frozen"/>
      <selection pane="bottomLeft" activeCell="C7" sqref="C7"/>
    </sheetView>
  </sheetViews>
  <sheetFormatPr defaultRowHeight="15" x14ac:dyDescent="0.25"/>
  <sheetData>
    <row r="2" spans="2:2" x14ac:dyDescent="0.25">
      <c r="B2" s="2"/>
    </row>
    <row r="3" spans="2:2" x14ac:dyDescent="0.25">
      <c r="B3" s="2"/>
    </row>
    <row r="4" spans="2:2" x14ac:dyDescent="0.25">
      <c r="B4" s="2"/>
    </row>
    <row r="5" spans="2:2" x14ac:dyDescent="0.25">
      <c r="B5" s="2"/>
    </row>
    <row r="6" spans="2:2" x14ac:dyDescent="0.25">
      <c r="B6" s="2"/>
    </row>
    <row r="7" spans="2:2" x14ac:dyDescent="0.25">
      <c r="B7" s="2"/>
    </row>
    <row r="8" spans="2:2" x14ac:dyDescent="0.25">
      <c r="B8" s="2"/>
    </row>
    <row r="9" spans="2:2" x14ac:dyDescent="0.25">
      <c r="B9" s="2"/>
    </row>
    <row r="10" spans="2:2" x14ac:dyDescent="0.25">
      <c r="B10" s="2"/>
    </row>
    <row r="11" spans="2:2" x14ac:dyDescent="0.25">
      <c r="B11" s="2"/>
    </row>
    <row r="12" spans="2:2" x14ac:dyDescent="0.25">
      <c r="B12" s="2"/>
    </row>
    <row r="13" spans="2:2" x14ac:dyDescent="0.25">
      <c r="B13" s="2"/>
    </row>
    <row r="14" spans="2:2" x14ac:dyDescent="0.25">
      <c r="B14" s="2"/>
    </row>
    <row r="15" spans="2:2" x14ac:dyDescent="0.25">
      <c r="B15" s="2"/>
    </row>
    <row r="16" spans="2:2" x14ac:dyDescent="0.25">
      <c r="B16" s="2"/>
    </row>
    <row r="17" spans="2:2" x14ac:dyDescent="0.25">
      <c r="B17" s="2"/>
    </row>
    <row r="18" spans="2:2" x14ac:dyDescent="0.25">
      <c r="B18" s="2"/>
    </row>
    <row r="19" spans="2:2" x14ac:dyDescent="0.25">
      <c r="B19" s="2"/>
    </row>
    <row r="20" spans="2:2" x14ac:dyDescent="0.25">
      <c r="B20" s="2"/>
    </row>
    <row r="21" spans="2:2" x14ac:dyDescent="0.25">
      <c r="B21" s="2"/>
    </row>
    <row r="22" spans="2:2" x14ac:dyDescent="0.25">
      <c r="B22" s="2"/>
    </row>
    <row r="23" spans="2:2" x14ac:dyDescent="0.25">
      <c r="B23" s="2"/>
    </row>
    <row r="24" spans="2:2" x14ac:dyDescent="0.25">
      <c r="B24" s="2"/>
    </row>
    <row r="25" spans="2:2" x14ac:dyDescent="0.25">
      <c r="B25" s="2"/>
    </row>
    <row r="26" spans="2:2" x14ac:dyDescent="0.25">
      <c r="B26" s="2"/>
    </row>
    <row r="27" spans="2:2" x14ac:dyDescent="0.25">
      <c r="B27" s="2"/>
    </row>
    <row r="28" spans="2:2" x14ac:dyDescent="0.25">
      <c r="B28" s="2"/>
    </row>
    <row r="29" spans="2:2" x14ac:dyDescent="0.25">
      <c r="B29" s="2"/>
    </row>
    <row r="30" spans="2:2" x14ac:dyDescent="0.25">
      <c r="B30" s="2"/>
    </row>
    <row r="31" spans="2:2" x14ac:dyDescent="0.25">
      <c r="B31" s="2"/>
    </row>
    <row r="32" spans="2:2" x14ac:dyDescent="0.25">
      <c r="B32" s="2"/>
    </row>
    <row r="33" spans="2:2" x14ac:dyDescent="0.25">
      <c r="B33" s="2"/>
    </row>
    <row r="34" spans="2:2" x14ac:dyDescent="0.25">
      <c r="B34" s="2"/>
    </row>
    <row r="35" spans="2:2" x14ac:dyDescent="0.25">
      <c r="B35" s="2"/>
    </row>
    <row r="36" spans="2:2" x14ac:dyDescent="0.25">
      <c r="B36" s="2"/>
    </row>
    <row r="37" spans="2:2" x14ac:dyDescent="0.25">
      <c r="B37" s="2"/>
    </row>
    <row r="38" spans="2:2" x14ac:dyDescent="0.25">
      <c r="B38" s="2"/>
    </row>
    <row r="39" spans="2:2" x14ac:dyDescent="0.25">
      <c r="B39" s="2"/>
    </row>
    <row r="40" spans="2:2" x14ac:dyDescent="0.25">
      <c r="B40" s="2"/>
    </row>
    <row r="41" spans="2:2" x14ac:dyDescent="0.25">
      <c r="B41" s="2"/>
    </row>
    <row r="42" spans="2:2" x14ac:dyDescent="0.25">
      <c r="B42" s="2"/>
    </row>
    <row r="43" spans="2:2" x14ac:dyDescent="0.25">
      <c r="B43" s="2"/>
    </row>
    <row r="44" spans="2:2" x14ac:dyDescent="0.25">
      <c r="B44" s="2"/>
    </row>
    <row r="45" spans="2:2" x14ac:dyDescent="0.25">
      <c r="B45" s="2"/>
    </row>
    <row r="46" spans="2:2" x14ac:dyDescent="0.25">
      <c r="B46" s="2"/>
    </row>
    <row r="47" spans="2:2" x14ac:dyDescent="0.25">
      <c r="B47" s="2"/>
    </row>
    <row r="48" spans="2:2" x14ac:dyDescent="0.25">
      <c r="B48" s="2"/>
    </row>
    <row r="49" spans="2:2" x14ac:dyDescent="0.25">
      <c r="B49" s="2"/>
    </row>
    <row r="50" spans="2:2" x14ac:dyDescent="0.25">
      <c r="B50" s="2"/>
    </row>
    <row r="51" spans="2:2" x14ac:dyDescent="0.25">
      <c r="B51" s="2"/>
    </row>
    <row r="52" spans="2:2" x14ac:dyDescent="0.25">
      <c r="B52" s="2"/>
    </row>
    <row r="53" spans="2:2" x14ac:dyDescent="0.25">
      <c r="B53" s="2"/>
    </row>
    <row r="54" spans="2:2" x14ac:dyDescent="0.25">
      <c r="B54" s="2"/>
    </row>
    <row r="55" spans="2:2" x14ac:dyDescent="0.25">
      <c r="B55" s="2"/>
    </row>
    <row r="56" spans="2:2" x14ac:dyDescent="0.25">
      <c r="B56" s="2"/>
    </row>
    <row r="57" spans="2:2" x14ac:dyDescent="0.25">
      <c r="B57" s="2"/>
    </row>
    <row r="58" spans="2:2" x14ac:dyDescent="0.25">
      <c r="B58" s="2"/>
    </row>
    <row r="59" spans="2:2" x14ac:dyDescent="0.25">
      <c r="B59" s="2"/>
    </row>
    <row r="60" spans="2:2" x14ac:dyDescent="0.25">
      <c r="B60" s="2"/>
    </row>
    <row r="61" spans="2:2" x14ac:dyDescent="0.25">
      <c r="B61" s="2"/>
    </row>
    <row r="62" spans="2:2" x14ac:dyDescent="0.25">
      <c r="B62" s="2"/>
    </row>
    <row r="63" spans="2:2" x14ac:dyDescent="0.25">
      <c r="B63" s="2"/>
    </row>
    <row r="64" spans="2:2" x14ac:dyDescent="0.25">
      <c r="B64" s="2"/>
    </row>
    <row r="65" spans="2:2" x14ac:dyDescent="0.25">
      <c r="B65" s="2"/>
    </row>
    <row r="66" spans="2:2" x14ac:dyDescent="0.25">
      <c r="B66" s="2"/>
    </row>
    <row r="67" spans="2:2" x14ac:dyDescent="0.25">
      <c r="B67" s="2"/>
    </row>
    <row r="68" spans="2:2" x14ac:dyDescent="0.25">
      <c r="B68" s="2"/>
    </row>
    <row r="69" spans="2:2" x14ac:dyDescent="0.25">
      <c r="B69" s="2"/>
    </row>
    <row r="70" spans="2:2" x14ac:dyDescent="0.25">
      <c r="B70" s="2"/>
    </row>
    <row r="71" spans="2:2" x14ac:dyDescent="0.25">
      <c r="B71" s="2"/>
    </row>
    <row r="72" spans="2:2" x14ac:dyDescent="0.25">
      <c r="B72" s="2"/>
    </row>
    <row r="73" spans="2:2" x14ac:dyDescent="0.25">
      <c r="B73" s="2"/>
    </row>
    <row r="74" spans="2:2" x14ac:dyDescent="0.25">
      <c r="B74" s="2"/>
    </row>
    <row r="75" spans="2:2" x14ac:dyDescent="0.25">
      <c r="B75" s="2"/>
    </row>
    <row r="76" spans="2:2" x14ac:dyDescent="0.25">
      <c r="B76" s="2"/>
    </row>
    <row r="77" spans="2:2" x14ac:dyDescent="0.25">
      <c r="B77" s="2"/>
    </row>
    <row r="78" spans="2:2" x14ac:dyDescent="0.25">
      <c r="B78" s="2"/>
    </row>
    <row r="79" spans="2:2" x14ac:dyDescent="0.25">
      <c r="B79" s="2"/>
    </row>
    <row r="80" spans="2:2" x14ac:dyDescent="0.25">
      <c r="B80" s="2"/>
    </row>
    <row r="81" spans="2:2" x14ac:dyDescent="0.25">
      <c r="B81" s="2"/>
    </row>
    <row r="82" spans="2:2" x14ac:dyDescent="0.25">
      <c r="B82" s="2"/>
    </row>
    <row r="83" spans="2:2" x14ac:dyDescent="0.25">
      <c r="B83" s="2"/>
    </row>
    <row r="84" spans="2:2" x14ac:dyDescent="0.25">
      <c r="B84" s="2"/>
    </row>
    <row r="85" spans="2:2" x14ac:dyDescent="0.25">
      <c r="B85" s="2"/>
    </row>
    <row r="86" spans="2:2" x14ac:dyDescent="0.25">
      <c r="B86" s="2"/>
    </row>
    <row r="87" spans="2:2" x14ac:dyDescent="0.25">
      <c r="B87" s="2"/>
    </row>
    <row r="88" spans="2:2" x14ac:dyDescent="0.25">
      <c r="B88" s="2"/>
    </row>
    <row r="89" spans="2:2" x14ac:dyDescent="0.25">
      <c r="B89" s="2"/>
    </row>
    <row r="90" spans="2:2" x14ac:dyDescent="0.25">
      <c r="B90" s="2"/>
    </row>
    <row r="91" spans="2:2" x14ac:dyDescent="0.25">
      <c r="B91" s="2"/>
    </row>
  </sheetData>
  <sortState ref="A2:G91">
    <sortCondition ref="B1"/>
  </sortState>
  <conditionalFormatting sqref="C1:C1048576">
    <cfRule type="duplicateValues" dxfId="15" priority="2"/>
    <cfRule type="duplicateValues" dxfId="14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81"/>
  <sheetViews>
    <sheetView workbookViewId="0">
      <pane ySplit="1" topLeftCell="A2" activePane="bottomLeft" state="frozen"/>
      <selection pane="bottomLeft" activeCell="C8" sqref="C8"/>
    </sheetView>
  </sheetViews>
  <sheetFormatPr defaultRowHeight="15" x14ac:dyDescent="0.25"/>
  <cols>
    <col min="2" max="2" width="17.28515625" customWidth="1"/>
  </cols>
  <sheetData>
    <row r="2" spans="2:2" x14ac:dyDescent="0.25">
      <c r="B2" s="2"/>
    </row>
    <row r="3" spans="2:2" x14ac:dyDescent="0.25">
      <c r="B3" s="2"/>
    </row>
    <row r="4" spans="2:2" x14ac:dyDescent="0.25">
      <c r="B4" s="2"/>
    </row>
    <row r="5" spans="2:2" x14ac:dyDescent="0.25">
      <c r="B5" s="2"/>
    </row>
    <row r="6" spans="2:2" x14ac:dyDescent="0.25">
      <c r="B6" s="2"/>
    </row>
    <row r="7" spans="2:2" x14ac:dyDescent="0.25">
      <c r="B7" s="2"/>
    </row>
    <row r="8" spans="2:2" x14ac:dyDescent="0.25">
      <c r="B8" s="2"/>
    </row>
    <row r="9" spans="2:2" x14ac:dyDescent="0.25">
      <c r="B9" s="2"/>
    </row>
    <row r="10" spans="2:2" x14ac:dyDescent="0.25">
      <c r="B10" s="2"/>
    </row>
    <row r="11" spans="2:2" x14ac:dyDescent="0.25">
      <c r="B11" s="2"/>
    </row>
    <row r="12" spans="2:2" x14ac:dyDescent="0.25">
      <c r="B12" s="2"/>
    </row>
    <row r="13" spans="2:2" x14ac:dyDescent="0.25">
      <c r="B13" s="2"/>
    </row>
    <row r="14" spans="2:2" x14ac:dyDescent="0.25">
      <c r="B14" s="2"/>
    </row>
    <row r="15" spans="2:2" x14ac:dyDescent="0.25">
      <c r="B15" s="2"/>
    </row>
    <row r="16" spans="2:2" x14ac:dyDescent="0.25">
      <c r="B16" s="2"/>
    </row>
    <row r="17" spans="2:2" x14ac:dyDescent="0.25">
      <c r="B17" s="2"/>
    </row>
    <row r="18" spans="2:2" x14ac:dyDescent="0.25">
      <c r="B18" s="2"/>
    </row>
    <row r="19" spans="2:2" x14ac:dyDescent="0.25">
      <c r="B19" s="2"/>
    </row>
    <row r="20" spans="2:2" x14ac:dyDescent="0.25">
      <c r="B20" s="2"/>
    </row>
    <row r="21" spans="2:2" x14ac:dyDescent="0.25">
      <c r="B21" s="2"/>
    </row>
    <row r="22" spans="2:2" x14ac:dyDescent="0.25">
      <c r="B22" s="2"/>
    </row>
    <row r="23" spans="2:2" x14ac:dyDescent="0.25">
      <c r="B23" s="2"/>
    </row>
    <row r="24" spans="2:2" x14ac:dyDescent="0.25">
      <c r="B24" s="2"/>
    </row>
    <row r="25" spans="2:2" x14ac:dyDescent="0.25">
      <c r="B25" s="2"/>
    </row>
    <row r="26" spans="2:2" x14ac:dyDescent="0.25">
      <c r="B26" s="2"/>
    </row>
    <row r="27" spans="2:2" x14ac:dyDescent="0.25">
      <c r="B27" s="2"/>
    </row>
    <row r="28" spans="2:2" x14ac:dyDescent="0.25">
      <c r="B28" s="2"/>
    </row>
    <row r="29" spans="2:2" x14ac:dyDescent="0.25">
      <c r="B29" s="2"/>
    </row>
    <row r="30" spans="2:2" x14ac:dyDescent="0.25">
      <c r="B30" s="2"/>
    </row>
    <row r="31" spans="2:2" x14ac:dyDescent="0.25">
      <c r="B31" s="2"/>
    </row>
    <row r="32" spans="2:2" x14ac:dyDescent="0.25">
      <c r="B32" s="2"/>
    </row>
    <row r="33" spans="2:2" x14ac:dyDescent="0.25">
      <c r="B33" s="2"/>
    </row>
    <row r="34" spans="2:2" x14ac:dyDescent="0.25">
      <c r="B34" s="2"/>
    </row>
    <row r="35" spans="2:2" x14ac:dyDescent="0.25">
      <c r="B35" s="2"/>
    </row>
    <row r="36" spans="2:2" x14ac:dyDescent="0.25">
      <c r="B36" s="2"/>
    </row>
    <row r="37" spans="2:2" x14ac:dyDescent="0.25">
      <c r="B37" s="2"/>
    </row>
    <row r="38" spans="2:2" x14ac:dyDescent="0.25">
      <c r="B38" s="2"/>
    </row>
    <row r="39" spans="2:2" x14ac:dyDescent="0.25">
      <c r="B39" s="2"/>
    </row>
    <row r="40" spans="2:2" x14ac:dyDescent="0.25">
      <c r="B40" s="2"/>
    </row>
    <row r="41" spans="2:2" x14ac:dyDescent="0.25">
      <c r="B41" s="2"/>
    </row>
    <row r="42" spans="2:2" x14ac:dyDescent="0.25">
      <c r="B42" s="2"/>
    </row>
    <row r="43" spans="2:2" x14ac:dyDescent="0.25">
      <c r="B43" s="2"/>
    </row>
    <row r="44" spans="2:2" x14ac:dyDescent="0.25">
      <c r="B44" s="2"/>
    </row>
    <row r="45" spans="2:2" x14ac:dyDescent="0.25">
      <c r="B45" s="2"/>
    </row>
    <row r="46" spans="2:2" x14ac:dyDescent="0.25">
      <c r="B46" s="2"/>
    </row>
    <row r="47" spans="2:2" x14ac:dyDescent="0.25">
      <c r="B47" s="2"/>
    </row>
    <row r="48" spans="2:2" x14ac:dyDescent="0.25">
      <c r="B48" s="2"/>
    </row>
    <row r="49" spans="2:2" x14ac:dyDescent="0.25">
      <c r="B49" s="2"/>
    </row>
    <row r="50" spans="2:2" x14ac:dyDescent="0.25">
      <c r="B50" s="2"/>
    </row>
    <row r="51" spans="2:2" x14ac:dyDescent="0.25">
      <c r="B51" s="2"/>
    </row>
    <row r="52" spans="2:2" x14ac:dyDescent="0.25">
      <c r="B52" s="2"/>
    </row>
    <row r="53" spans="2:2" x14ac:dyDescent="0.25">
      <c r="B53" s="2"/>
    </row>
    <row r="54" spans="2:2" x14ac:dyDescent="0.25">
      <c r="B54" s="2"/>
    </row>
    <row r="55" spans="2:2" x14ac:dyDescent="0.25">
      <c r="B55" s="2"/>
    </row>
    <row r="56" spans="2:2" x14ac:dyDescent="0.25">
      <c r="B56" s="2"/>
    </row>
    <row r="57" spans="2:2" x14ac:dyDescent="0.25">
      <c r="B57" s="2"/>
    </row>
    <row r="58" spans="2:2" x14ac:dyDescent="0.25">
      <c r="B58" s="2"/>
    </row>
    <row r="59" spans="2:2" x14ac:dyDescent="0.25">
      <c r="B59" s="2"/>
    </row>
    <row r="60" spans="2:2" x14ac:dyDescent="0.25">
      <c r="B60" s="2"/>
    </row>
    <row r="61" spans="2:2" x14ac:dyDescent="0.25">
      <c r="B61" s="2"/>
    </row>
    <row r="62" spans="2:2" x14ac:dyDescent="0.25">
      <c r="B62" s="2"/>
    </row>
    <row r="63" spans="2:2" x14ac:dyDescent="0.25">
      <c r="B63" s="2"/>
    </row>
    <row r="64" spans="2:2" x14ac:dyDescent="0.25">
      <c r="B64" s="2"/>
    </row>
    <row r="65" spans="2:2" x14ac:dyDescent="0.25">
      <c r="B65" s="2"/>
    </row>
    <row r="66" spans="2:2" x14ac:dyDescent="0.25">
      <c r="B66" s="2"/>
    </row>
    <row r="67" spans="2:2" x14ac:dyDescent="0.25">
      <c r="B67" s="2"/>
    </row>
    <row r="68" spans="2:2" x14ac:dyDescent="0.25">
      <c r="B68" s="2"/>
    </row>
    <row r="69" spans="2:2" x14ac:dyDescent="0.25">
      <c r="B69" s="2"/>
    </row>
    <row r="70" spans="2:2" x14ac:dyDescent="0.25">
      <c r="B70" s="2"/>
    </row>
    <row r="71" spans="2:2" x14ac:dyDescent="0.25">
      <c r="B71" s="2"/>
    </row>
    <row r="72" spans="2:2" x14ac:dyDescent="0.25">
      <c r="B72" s="2"/>
    </row>
    <row r="73" spans="2:2" x14ac:dyDescent="0.25">
      <c r="B73" s="2"/>
    </row>
    <row r="74" spans="2:2" x14ac:dyDescent="0.25">
      <c r="B74" s="2"/>
    </row>
    <row r="75" spans="2:2" x14ac:dyDescent="0.25">
      <c r="B75" s="2"/>
    </row>
    <row r="76" spans="2:2" x14ac:dyDescent="0.25">
      <c r="B76" s="2"/>
    </row>
    <row r="77" spans="2:2" x14ac:dyDescent="0.25">
      <c r="B77" s="2"/>
    </row>
    <row r="78" spans="2:2" x14ac:dyDescent="0.25">
      <c r="B78" s="2"/>
    </row>
    <row r="79" spans="2:2" x14ac:dyDescent="0.25">
      <c r="B79" s="2"/>
    </row>
    <row r="80" spans="2:2" x14ac:dyDescent="0.25">
      <c r="B80" s="2"/>
    </row>
    <row r="81" spans="2:2" x14ac:dyDescent="0.25">
      <c r="B81" s="2"/>
    </row>
  </sheetData>
  <sortState ref="A2:J81">
    <sortCondition ref="B1"/>
  </sortState>
  <conditionalFormatting sqref="C1:C1048576">
    <cfRule type="duplicateValues" dxfId="13" priority="2"/>
    <cfRule type="duplicateValues" dxfId="12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62"/>
  <sheetViews>
    <sheetView tabSelected="1" workbookViewId="0">
      <selection activeCell="E10" sqref="E10"/>
    </sheetView>
  </sheetViews>
  <sheetFormatPr defaultRowHeight="15" x14ac:dyDescent="0.25"/>
  <cols>
    <col min="1" max="1" width="20.42578125" customWidth="1"/>
    <col min="2" max="2" width="13.28515625" customWidth="1"/>
    <col min="9" max="9" width="9.85546875" customWidth="1"/>
  </cols>
  <sheetData>
    <row r="1" spans="1:26" x14ac:dyDescent="0.25">
      <c r="A1" t="s">
        <v>1</v>
      </c>
      <c r="B1" t="s">
        <v>15</v>
      </c>
      <c r="C1" t="s">
        <v>13</v>
      </c>
      <c r="D1" t="s">
        <v>16</v>
      </c>
      <c r="E1" t="s">
        <v>16</v>
      </c>
      <c r="F1" t="s">
        <v>17</v>
      </c>
      <c r="G1" t="s">
        <v>18</v>
      </c>
      <c r="H1" t="s">
        <v>19</v>
      </c>
      <c r="I1" t="s">
        <v>33</v>
      </c>
      <c r="J1" t="s">
        <v>34</v>
      </c>
    </row>
    <row r="2" spans="1:26" x14ac:dyDescent="0.25">
      <c r="A2" s="2"/>
      <c r="C2" t="s">
        <v>20</v>
      </c>
      <c r="D2" t="str">
        <f>TEXT(A2, "mmm")</f>
        <v>Jan</v>
      </c>
      <c r="E2" t="s">
        <v>21</v>
      </c>
      <c r="F2">
        <f>COUNTIFS(C:C, "Yes",D:D, "Jan")</f>
        <v>1</v>
      </c>
      <c r="G2">
        <f>COUNTIFS(C:C, "D",D:D, "Jan")</f>
        <v>1</v>
      </c>
      <c r="H2" s="3">
        <f>F2/G2</f>
        <v>1</v>
      </c>
      <c r="I2" s="3">
        <f>H14</f>
        <v>1</v>
      </c>
      <c r="J2" s="3">
        <v>0.87</v>
      </c>
    </row>
    <row r="3" spans="1:26" x14ac:dyDescent="0.25">
      <c r="A3" s="2"/>
      <c r="C3" t="s">
        <v>89</v>
      </c>
      <c r="D3" t="str">
        <f t="shared" ref="D3" si="0">TEXT(A3, "mmm")</f>
        <v>Jan</v>
      </c>
      <c r="E3" t="s">
        <v>22</v>
      </c>
      <c r="F3">
        <f>COUNTIFS(C:C, "Yes",D:D, "Feb")</f>
        <v>0</v>
      </c>
      <c r="G3">
        <f>COUNTIFS(C:C, "D",D:D, "Feb")</f>
        <v>0</v>
      </c>
      <c r="H3" s="3" t="e">
        <f t="shared" ref="H3:H14" si="1">F3/G3</f>
        <v>#DIV/0!</v>
      </c>
      <c r="I3" s="3">
        <f>H14</f>
        <v>1</v>
      </c>
      <c r="J3" s="3">
        <v>0.87</v>
      </c>
    </row>
    <row r="4" spans="1:26" x14ac:dyDescent="0.25">
      <c r="A4" s="2"/>
      <c r="E4" t="s">
        <v>23</v>
      </c>
      <c r="F4">
        <f>COUNTIFS(C:C, "Yes",D:D, "Mar")</f>
        <v>0</v>
      </c>
      <c r="G4">
        <f>COUNTIFS(C:C, "D",D:D, "Mar")</f>
        <v>0</v>
      </c>
      <c r="H4" s="3" t="e">
        <f t="shared" si="1"/>
        <v>#DIV/0!</v>
      </c>
      <c r="I4" s="3">
        <f>H14</f>
        <v>1</v>
      </c>
      <c r="J4" s="3">
        <v>0.87</v>
      </c>
      <c r="M4" s="4"/>
      <c r="N4" s="4" t="s">
        <v>21</v>
      </c>
      <c r="O4" s="4" t="s">
        <v>35</v>
      </c>
      <c r="P4" s="4" t="s">
        <v>23</v>
      </c>
      <c r="Q4" s="4" t="s">
        <v>24</v>
      </c>
      <c r="R4" s="4" t="s">
        <v>25</v>
      </c>
      <c r="S4" s="4" t="s">
        <v>36</v>
      </c>
      <c r="T4" s="4" t="s">
        <v>37</v>
      </c>
      <c r="U4" s="4" t="s">
        <v>28</v>
      </c>
      <c r="V4" s="4" t="s">
        <v>38</v>
      </c>
      <c r="W4" s="4" t="s">
        <v>30</v>
      </c>
      <c r="X4" s="4" t="s">
        <v>31</v>
      </c>
      <c r="Y4" s="4" t="s">
        <v>32</v>
      </c>
      <c r="Z4" s="5" t="s">
        <v>90</v>
      </c>
    </row>
    <row r="5" spans="1:26" x14ac:dyDescent="0.25">
      <c r="A5" s="2"/>
      <c r="E5" t="s">
        <v>24</v>
      </c>
      <c r="F5">
        <f>COUNTIFS(C:C, "Yes",D:D, "Apr")</f>
        <v>0</v>
      </c>
      <c r="G5">
        <f>COUNTIFS(C:C, "D",D:D, "Apr")</f>
        <v>0</v>
      </c>
      <c r="H5" s="3" t="e">
        <f t="shared" si="1"/>
        <v>#DIV/0!</v>
      </c>
      <c r="I5" s="3">
        <f>H14</f>
        <v>1</v>
      </c>
      <c r="J5" s="3">
        <v>0.87</v>
      </c>
      <c r="M5" s="4" t="s">
        <v>39</v>
      </c>
      <c r="N5" s="4">
        <f>COUNTIFS($D:$D,"Jan",$C:$C, "Yes")</f>
        <v>1</v>
      </c>
      <c r="O5" s="4">
        <f>COUNTIFS($D:$D,"Feb",$C:$C, "Yes")</f>
        <v>0</v>
      </c>
      <c r="P5" s="4">
        <f>COUNTIFS($D:$D,"Mar",$C:$C, "Yes")</f>
        <v>0</v>
      </c>
      <c r="Q5" s="4">
        <f>COUNTIFS($D:$D,"Apr",$C:$C, "YEs")</f>
        <v>0</v>
      </c>
      <c r="R5" s="4">
        <f>COUNTIFS($D:$D,"May",$C:$C, "yes")</f>
        <v>0</v>
      </c>
      <c r="S5" s="4">
        <f>COUNTIFS($D:$D,"Jun",$C:$C, "yes")</f>
        <v>0</v>
      </c>
      <c r="T5" s="4">
        <f>COUNTIFS($D:$D,"Jul",$C:$C, "yes")</f>
        <v>0</v>
      </c>
      <c r="U5" s="4">
        <f>COUNTIFS($D:$D,"Aug",$C:$C, "yes")</f>
        <v>0</v>
      </c>
      <c r="V5" s="4">
        <f>COUNTIFS($D:$D,"Sep",$C:$C, "yes")</f>
        <v>0</v>
      </c>
      <c r="W5" s="4">
        <f>COUNTIFS($D:$D,"Oct",$C:$C, "yes")</f>
        <v>0</v>
      </c>
      <c r="X5" s="4">
        <f>COUNTIFS($D:$D,"Nov",$C:$C, "yes")</f>
        <v>0</v>
      </c>
      <c r="Y5" s="4">
        <f>COUNTIFS($D:$D,"Dec",$C:$C, "Yes")</f>
        <v>0</v>
      </c>
      <c r="Z5">
        <f>SUM(N5:Y5)</f>
        <v>1</v>
      </c>
    </row>
    <row r="6" spans="1:26" x14ac:dyDescent="0.25">
      <c r="A6" s="2"/>
      <c r="E6" t="s">
        <v>25</v>
      </c>
      <c r="F6">
        <f>COUNTIFS(C:C, "Yes",D:D, "May")</f>
        <v>0</v>
      </c>
      <c r="G6">
        <f>COUNTIFS(C:C, "D",D:D, "May")</f>
        <v>0</v>
      </c>
      <c r="H6" s="3" t="e">
        <f t="shared" si="1"/>
        <v>#DIV/0!</v>
      </c>
      <c r="I6" s="3">
        <f>H14</f>
        <v>1</v>
      </c>
      <c r="J6" s="3">
        <v>0.87</v>
      </c>
      <c r="M6" s="4" t="s">
        <v>40</v>
      </c>
      <c r="N6" s="4">
        <f t="array" ref="N6">COUNTIFS($D:$D,"Jan",$C:$C, "D")</f>
        <v>1</v>
      </c>
      <c r="O6" s="4">
        <f t="array" ref="O6">COUNTIFS($D:$D,"Feb",$C:$C, "D")</f>
        <v>0</v>
      </c>
      <c r="P6" s="4">
        <f t="array" ref="P6">COUNTIFS($D:$D,"Mar",$C:$C, "D")</f>
        <v>0</v>
      </c>
      <c r="Q6" s="4">
        <f t="array" ref="Q6">COUNTIFS($D:$D,"Apr",$C:$C, "D")</f>
        <v>0</v>
      </c>
      <c r="R6" s="4">
        <f t="array" ref="R6">COUNTIFS($D:$D,"May",$C:$C, "D")</f>
        <v>0</v>
      </c>
      <c r="S6" s="4">
        <f t="array" ref="S6">COUNTIFS($D:$D,"Jun",$C:$C, "D")</f>
        <v>0</v>
      </c>
      <c r="T6" s="4">
        <f t="array" ref="T6">COUNTIFS($D:$D,"Jul",$C:$C, "D")</f>
        <v>0</v>
      </c>
      <c r="U6" s="4">
        <f t="array" ref="U6">COUNTIFS($D:$D,"Aug",$C:$C, "D")</f>
        <v>0</v>
      </c>
      <c r="V6" s="4">
        <f t="array" ref="V6">COUNTIFS($D:$D,"Sep",$C:$C, "D")</f>
        <v>0</v>
      </c>
      <c r="W6" s="4">
        <f t="array" ref="W6">COUNTIFS($D:$D,"Oct",$C:$C, "D")</f>
        <v>0</v>
      </c>
      <c r="X6" s="4">
        <f t="array" ref="X6">COUNTIFS($D:$D,"Nov",$C:$C, "D")</f>
        <v>0</v>
      </c>
      <c r="Y6" s="4">
        <f t="array" ref="Y6">COUNTIFS($D:$D,"Dec",$C:$C, "D")</f>
        <v>0</v>
      </c>
      <c r="Z6">
        <f>SUM(N6:Y6)</f>
        <v>1</v>
      </c>
    </row>
    <row r="7" spans="1:26" x14ac:dyDescent="0.25">
      <c r="A7" s="2"/>
      <c r="E7" t="s">
        <v>26</v>
      </c>
      <c r="F7">
        <f>COUNTIFS(C:C, "Yes",D:D, "Jun")</f>
        <v>0</v>
      </c>
      <c r="G7">
        <f>COUNTIFS(C:C, "D",D:D, "Jun")</f>
        <v>0</v>
      </c>
      <c r="H7" s="3" t="e">
        <f t="shared" si="1"/>
        <v>#DIV/0!</v>
      </c>
      <c r="I7" s="3">
        <f>H14</f>
        <v>1</v>
      </c>
      <c r="J7" s="3">
        <v>0.87</v>
      </c>
    </row>
    <row r="8" spans="1:26" x14ac:dyDescent="0.25">
      <c r="A8" s="2"/>
      <c r="E8" t="s">
        <v>27</v>
      </c>
      <c r="F8">
        <f>COUNTIFS(C:C, "Yes",D:D, "Jul")</f>
        <v>0</v>
      </c>
      <c r="G8">
        <f>COUNTIFS(C:C, "D",D:D, "Jul")</f>
        <v>0</v>
      </c>
      <c r="H8" s="3" t="e">
        <f t="shared" si="1"/>
        <v>#DIV/0!</v>
      </c>
      <c r="I8" s="3">
        <f>H14</f>
        <v>1</v>
      </c>
      <c r="J8" s="3">
        <v>0.87</v>
      </c>
    </row>
    <row r="9" spans="1:26" x14ac:dyDescent="0.25">
      <c r="A9" s="2"/>
      <c r="E9" t="s">
        <v>28</v>
      </c>
      <c r="F9">
        <f>COUNTIFS(C:C, "Yes",D:D, "Aug")</f>
        <v>0</v>
      </c>
      <c r="G9">
        <f>COUNTIFS(C:C, "D",D:D, "Aug")</f>
        <v>0</v>
      </c>
      <c r="H9" s="3" t="e">
        <f t="shared" si="1"/>
        <v>#DIV/0!</v>
      </c>
      <c r="I9" s="3">
        <f>H14</f>
        <v>1</v>
      </c>
      <c r="J9" s="3">
        <v>0.87</v>
      </c>
    </row>
    <row r="10" spans="1:26" x14ac:dyDescent="0.25">
      <c r="A10" s="2"/>
      <c r="E10" t="s">
        <v>29</v>
      </c>
      <c r="F10">
        <f>COUNTIFS(C:C, "Yes",D:D, "Sep")</f>
        <v>0</v>
      </c>
      <c r="G10">
        <f>COUNTIFS(C:C, "D",D:D, "Sep")</f>
        <v>0</v>
      </c>
      <c r="H10" s="3" t="e">
        <f t="shared" si="1"/>
        <v>#DIV/0!</v>
      </c>
      <c r="I10" s="3">
        <f>H14</f>
        <v>1</v>
      </c>
      <c r="J10" s="3">
        <v>0.87</v>
      </c>
    </row>
    <row r="11" spans="1:26" x14ac:dyDescent="0.25">
      <c r="A11" s="2"/>
      <c r="E11" t="s">
        <v>30</v>
      </c>
      <c r="F11">
        <f>COUNTIFS(C:C, "Yes",D:D, "Oct")</f>
        <v>0</v>
      </c>
      <c r="G11">
        <f>COUNTIFS(C:C, "D",D:D, "Oct")</f>
        <v>0</v>
      </c>
      <c r="H11" s="3" t="e">
        <f t="shared" si="1"/>
        <v>#DIV/0!</v>
      </c>
      <c r="I11" s="3">
        <f>H14</f>
        <v>1</v>
      </c>
      <c r="J11" s="3">
        <v>0.87</v>
      </c>
    </row>
    <row r="12" spans="1:26" x14ac:dyDescent="0.25">
      <c r="A12" s="2"/>
      <c r="E12" t="s">
        <v>31</v>
      </c>
      <c r="F12">
        <f>COUNTIFS(C:C, "Yes",D:D, "Nov")</f>
        <v>0</v>
      </c>
      <c r="G12">
        <f>COUNTIFS(C:C, "D",D:D, "Nov")</f>
        <v>0</v>
      </c>
      <c r="H12" s="3" t="e">
        <f t="shared" si="1"/>
        <v>#DIV/0!</v>
      </c>
      <c r="I12" s="3">
        <f>H14</f>
        <v>1</v>
      </c>
      <c r="J12" s="3">
        <v>0.87</v>
      </c>
    </row>
    <row r="13" spans="1:26" x14ac:dyDescent="0.25">
      <c r="A13" s="2"/>
      <c r="E13" t="s">
        <v>32</v>
      </c>
      <c r="F13">
        <f>COUNTIFS(C:C, "Yes",D:D, "Dec")</f>
        <v>0</v>
      </c>
      <c r="G13">
        <f>COUNTIFS(C:C, "D",D:D, "Dec")</f>
        <v>0</v>
      </c>
      <c r="H13" s="3" t="e">
        <f t="shared" si="1"/>
        <v>#DIV/0!</v>
      </c>
      <c r="I13" s="3">
        <f>H14</f>
        <v>1</v>
      </c>
      <c r="J13" s="3">
        <v>0.87</v>
      </c>
    </row>
    <row r="14" spans="1:26" x14ac:dyDescent="0.25">
      <c r="A14" s="2"/>
      <c r="F14">
        <f>SUM(F2:F13)</f>
        <v>1</v>
      </c>
      <c r="G14">
        <f>SUM(G2:G13)</f>
        <v>1</v>
      </c>
      <c r="H14" s="3">
        <f t="shared" si="1"/>
        <v>1</v>
      </c>
      <c r="I14" s="3"/>
      <c r="J14" s="3"/>
    </row>
    <row r="15" spans="1:26" x14ac:dyDescent="0.25">
      <c r="A15" s="2"/>
    </row>
    <row r="16" spans="1:26" x14ac:dyDescent="0.25">
      <c r="A16" s="2"/>
    </row>
    <row r="17" spans="1:1" x14ac:dyDescent="0.25">
      <c r="A17" s="2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x14ac:dyDescent="0.25">
      <c r="A23" s="2"/>
    </row>
    <row r="24" spans="1:1" x14ac:dyDescent="0.25">
      <c r="A24" s="2"/>
    </row>
    <row r="25" spans="1:1" x14ac:dyDescent="0.25">
      <c r="A25" s="2"/>
    </row>
    <row r="26" spans="1:1" x14ac:dyDescent="0.25">
      <c r="A26" s="2"/>
    </row>
    <row r="27" spans="1:1" x14ac:dyDescent="0.25">
      <c r="A27" s="2"/>
    </row>
    <row r="28" spans="1:1" x14ac:dyDescent="0.25">
      <c r="A28" s="2"/>
    </row>
    <row r="29" spans="1:1" x14ac:dyDescent="0.25">
      <c r="A29" s="2"/>
    </row>
    <row r="30" spans="1:1" x14ac:dyDescent="0.25">
      <c r="A30" s="2"/>
    </row>
    <row r="31" spans="1:1" x14ac:dyDescent="0.25">
      <c r="A31" s="2"/>
    </row>
    <row r="32" spans="1:1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2" spans="1:1" x14ac:dyDescent="0.25">
      <c r="A42" s="2"/>
    </row>
    <row r="43" spans="1:1" x14ac:dyDescent="0.25">
      <c r="A43" s="2"/>
    </row>
    <row r="44" spans="1:1" x14ac:dyDescent="0.25">
      <c r="A44" s="2"/>
    </row>
    <row r="45" spans="1:1" x14ac:dyDescent="0.25">
      <c r="A45" s="2"/>
    </row>
    <row r="46" spans="1:1" x14ac:dyDescent="0.25">
      <c r="A46" s="2"/>
    </row>
    <row r="47" spans="1:1" x14ac:dyDescent="0.25">
      <c r="A47" s="2"/>
    </row>
    <row r="48" spans="1:1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  <row r="59" spans="1:1" x14ac:dyDescent="0.25">
      <c r="A59" s="2"/>
    </row>
    <row r="60" spans="1:1" x14ac:dyDescent="0.25">
      <c r="A60" s="2"/>
    </row>
    <row r="61" spans="1:1" x14ac:dyDescent="0.25">
      <c r="A61" s="2"/>
    </row>
    <row r="62" spans="1:1" x14ac:dyDescent="0.25">
      <c r="A62" s="2"/>
    </row>
    <row r="63" spans="1:1" x14ac:dyDescent="0.25">
      <c r="A63" s="2"/>
    </row>
    <row r="64" spans="1:1" x14ac:dyDescent="0.25">
      <c r="A64" s="2"/>
    </row>
    <row r="65" spans="1:1" x14ac:dyDescent="0.25">
      <c r="A65" s="2"/>
    </row>
    <row r="66" spans="1:1" x14ac:dyDescent="0.25">
      <c r="A66" s="2"/>
    </row>
    <row r="67" spans="1:1" x14ac:dyDescent="0.25">
      <c r="A67" s="2"/>
    </row>
    <row r="68" spans="1:1" x14ac:dyDescent="0.25">
      <c r="A68" s="2"/>
    </row>
    <row r="69" spans="1:1" x14ac:dyDescent="0.25">
      <c r="A69" s="2"/>
    </row>
    <row r="70" spans="1:1" x14ac:dyDescent="0.25">
      <c r="A70" s="2"/>
    </row>
    <row r="71" spans="1:1" x14ac:dyDescent="0.25">
      <c r="A71" s="2"/>
    </row>
    <row r="72" spans="1:1" x14ac:dyDescent="0.25">
      <c r="A72" s="2"/>
    </row>
    <row r="73" spans="1:1" x14ac:dyDescent="0.25">
      <c r="A73" s="2"/>
    </row>
    <row r="74" spans="1:1" x14ac:dyDescent="0.25">
      <c r="A74" s="2"/>
    </row>
    <row r="75" spans="1:1" x14ac:dyDescent="0.25">
      <c r="A75" s="2"/>
    </row>
    <row r="76" spans="1:1" x14ac:dyDescent="0.25">
      <c r="A76" s="2"/>
    </row>
    <row r="77" spans="1:1" x14ac:dyDescent="0.25">
      <c r="A77" s="2"/>
    </row>
    <row r="78" spans="1:1" x14ac:dyDescent="0.25">
      <c r="A78" s="2"/>
    </row>
    <row r="79" spans="1:1" x14ac:dyDescent="0.25">
      <c r="A79" s="2"/>
    </row>
    <row r="80" spans="1:1" x14ac:dyDescent="0.25">
      <c r="A80" s="2"/>
    </row>
    <row r="81" spans="1:1" x14ac:dyDescent="0.25">
      <c r="A81" s="2"/>
    </row>
    <row r="82" spans="1:1" x14ac:dyDescent="0.25">
      <c r="A82" s="2"/>
    </row>
    <row r="83" spans="1:1" x14ac:dyDescent="0.25">
      <c r="A83" s="2"/>
    </row>
    <row r="84" spans="1:1" x14ac:dyDescent="0.25">
      <c r="A84" s="2"/>
    </row>
    <row r="85" spans="1:1" x14ac:dyDescent="0.25">
      <c r="A85" s="2"/>
    </row>
    <row r="86" spans="1:1" x14ac:dyDescent="0.25">
      <c r="A86" s="2"/>
    </row>
    <row r="87" spans="1:1" x14ac:dyDescent="0.25">
      <c r="A87" s="2"/>
    </row>
    <row r="88" spans="1:1" x14ac:dyDescent="0.25">
      <c r="A88" s="2"/>
    </row>
    <row r="89" spans="1:1" x14ac:dyDescent="0.25">
      <c r="A89" s="2"/>
    </row>
    <row r="90" spans="1:1" x14ac:dyDescent="0.25">
      <c r="A90" s="2"/>
    </row>
    <row r="91" spans="1:1" x14ac:dyDescent="0.25">
      <c r="A91" s="2"/>
    </row>
    <row r="92" spans="1:1" x14ac:dyDescent="0.25">
      <c r="A92" s="2"/>
    </row>
    <row r="93" spans="1:1" x14ac:dyDescent="0.25">
      <c r="A93" s="2"/>
    </row>
    <row r="94" spans="1:1" x14ac:dyDescent="0.25">
      <c r="A94" s="2"/>
    </row>
    <row r="95" spans="1:1" x14ac:dyDescent="0.25">
      <c r="A95" s="2"/>
    </row>
    <row r="96" spans="1:1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2" spans="1:1" x14ac:dyDescent="0.25">
      <c r="A102" s="2"/>
    </row>
    <row r="103" spans="1:1" x14ac:dyDescent="0.25">
      <c r="A103" s="2"/>
    </row>
    <row r="104" spans="1:1" x14ac:dyDescent="0.25">
      <c r="A104" s="2"/>
    </row>
    <row r="105" spans="1:1" x14ac:dyDescent="0.25">
      <c r="A105" s="2"/>
    </row>
    <row r="106" spans="1:1" x14ac:dyDescent="0.25">
      <c r="A106" s="2"/>
    </row>
    <row r="107" spans="1:1" x14ac:dyDescent="0.25">
      <c r="A107" s="2"/>
    </row>
    <row r="108" spans="1:1" x14ac:dyDescent="0.25">
      <c r="A108" s="2"/>
    </row>
    <row r="109" spans="1:1" x14ac:dyDescent="0.25">
      <c r="A109" s="2"/>
    </row>
    <row r="110" spans="1:1" x14ac:dyDescent="0.25">
      <c r="A110" s="2"/>
    </row>
    <row r="111" spans="1:1" x14ac:dyDescent="0.25">
      <c r="A111" s="2"/>
    </row>
    <row r="112" spans="1:1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x14ac:dyDescent="0.25">
      <c r="A118" s="2"/>
    </row>
    <row r="119" spans="1:1" x14ac:dyDescent="0.25">
      <c r="A119" s="2"/>
    </row>
    <row r="120" spans="1:1" x14ac:dyDescent="0.25">
      <c r="A120" s="2"/>
    </row>
    <row r="121" spans="1:1" x14ac:dyDescent="0.25">
      <c r="A121" s="2"/>
    </row>
    <row r="122" spans="1:1" x14ac:dyDescent="0.25">
      <c r="A122" s="2"/>
    </row>
    <row r="123" spans="1:1" x14ac:dyDescent="0.25">
      <c r="A123" s="2"/>
    </row>
    <row r="124" spans="1:1" x14ac:dyDescent="0.25">
      <c r="A124" s="2"/>
    </row>
    <row r="125" spans="1:1" x14ac:dyDescent="0.25">
      <c r="A125" s="2"/>
    </row>
    <row r="126" spans="1:1" x14ac:dyDescent="0.25">
      <c r="A126" s="2"/>
    </row>
    <row r="127" spans="1:1" x14ac:dyDescent="0.25">
      <c r="A127" s="2"/>
    </row>
    <row r="128" spans="1:1" x14ac:dyDescent="0.25">
      <c r="A128" s="2"/>
    </row>
    <row r="129" spans="1:1" x14ac:dyDescent="0.25">
      <c r="A129" s="2"/>
    </row>
    <row r="130" spans="1:1" x14ac:dyDescent="0.25">
      <c r="A130" s="2"/>
    </row>
    <row r="131" spans="1:1" x14ac:dyDescent="0.25">
      <c r="A131" s="2"/>
    </row>
    <row r="132" spans="1:1" x14ac:dyDescent="0.25">
      <c r="A132" s="2"/>
    </row>
    <row r="133" spans="1:1" x14ac:dyDescent="0.25">
      <c r="A133" s="2"/>
    </row>
    <row r="134" spans="1:1" x14ac:dyDescent="0.25">
      <c r="A134" s="2"/>
    </row>
    <row r="135" spans="1:1" x14ac:dyDescent="0.25">
      <c r="A135" s="2"/>
    </row>
    <row r="136" spans="1:1" x14ac:dyDescent="0.25">
      <c r="A136" s="2"/>
    </row>
    <row r="137" spans="1:1" x14ac:dyDescent="0.25">
      <c r="A137" s="2"/>
    </row>
    <row r="138" spans="1:1" x14ac:dyDescent="0.25">
      <c r="A138" s="2"/>
    </row>
    <row r="139" spans="1:1" x14ac:dyDescent="0.25">
      <c r="A139" s="2"/>
    </row>
    <row r="140" spans="1:1" x14ac:dyDescent="0.25">
      <c r="A140" s="2"/>
    </row>
    <row r="141" spans="1:1" x14ac:dyDescent="0.25">
      <c r="A141" s="2"/>
    </row>
    <row r="142" spans="1:1" x14ac:dyDescent="0.25">
      <c r="A142" s="2"/>
    </row>
    <row r="143" spans="1:1" x14ac:dyDescent="0.25">
      <c r="A143" s="2"/>
    </row>
    <row r="144" spans="1:1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2"/>
    </row>
    <row r="556" spans="1:1" x14ac:dyDescent="0.25">
      <c r="A556" s="2"/>
    </row>
    <row r="557" spans="1:1" x14ac:dyDescent="0.25">
      <c r="A557" s="2"/>
    </row>
    <row r="558" spans="1:1" x14ac:dyDescent="0.25">
      <c r="A558" s="2"/>
    </row>
    <row r="559" spans="1:1" x14ac:dyDescent="0.25">
      <c r="A559" s="2"/>
    </row>
    <row r="560" spans="1:1" x14ac:dyDescent="0.25">
      <c r="A560" s="2"/>
    </row>
    <row r="561" spans="1:1" x14ac:dyDescent="0.25">
      <c r="A561" s="2"/>
    </row>
    <row r="562" spans="1:1" x14ac:dyDescent="0.25">
      <c r="A562" s="2"/>
    </row>
    <row r="563" spans="1:1" x14ac:dyDescent="0.25">
      <c r="A563" s="2"/>
    </row>
    <row r="564" spans="1:1" x14ac:dyDescent="0.25">
      <c r="A564" s="2"/>
    </row>
    <row r="565" spans="1:1" x14ac:dyDescent="0.25">
      <c r="A565" s="2"/>
    </row>
    <row r="566" spans="1:1" x14ac:dyDescent="0.25">
      <c r="A566" s="2"/>
    </row>
    <row r="567" spans="1:1" x14ac:dyDescent="0.25">
      <c r="A567" s="2"/>
    </row>
    <row r="568" spans="1:1" x14ac:dyDescent="0.25">
      <c r="A568" s="2"/>
    </row>
    <row r="569" spans="1:1" x14ac:dyDescent="0.25">
      <c r="A569" s="2"/>
    </row>
    <row r="570" spans="1:1" x14ac:dyDescent="0.25">
      <c r="A570" s="2"/>
    </row>
    <row r="571" spans="1:1" x14ac:dyDescent="0.25">
      <c r="A571" s="2"/>
    </row>
    <row r="572" spans="1:1" x14ac:dyDescent="0.25">
      <c r="A572" s="2"/>
    </row>
    <row r="573" spans="1:1" x14ac:dyDescent="0.25">
      <c r="A573" s="2"/>
    </row>
    <row r="574" spans="1:1" x14ac:dyDescent="0.25">
      <c r="A574" s="2"/>
    </row>
    <row r="575" spans="1:1" x14ac:dyDescent="0.25">
      <c r="A575" s="2"/>
    </row>
    <row r="576" spans="1:1" x14ac:dyDescent="0.25">
      <c r="A576" s="2"/>
    </row>
    <row r="577" spans="1:1" x14ac:dyDescent="0.25">
      <c r="A577" s="2"/>
    </row>
    <row r="578" spans="1:1" x14ac:dyDescent="0.25">
      <c r="A578" s="2"/>
    </row>
    <row r="579" spans="1:1" x14ac:dyDescent="0.25">
      <c r="A579" s="2"/>
    </row>
    <row r="580" spans="1:1" x14ac:dyDescent="0.25">
      <c r="A580" s="2"/>
    </row>
    <row r="581" spans="1:1" x14ac:dyDescent="0.25">
      <c r="A581" s="2"/>
    </row>
    <row r="582" spans="1:1" x14ac:dyDescent="0.25">
      <c r="A582" s="2"/>
    </row>
    <row r="583" spans="1:1" x14ac:dyDescent="0.25">
      <c r="A583" s="2"/>
    </row>
    <row r="584" spans="1:1" x14ac:dyDescent="0.25">
      <c r="A584" s="2"/>
    </row>
    <row r="585" spans="1:1" x14ac:dyDescent="0.25">
      <c r="A585" s="2"/>
    </row>
    <row r="586" spans="1:1" x14ac:dyDescent="0.25">
      <c r="A586" s="2"/>
    </row>
    <row r="587" spans="1:1" x14ac:dyDescent="0.25">
      <c r="A587" s="2"/>
    </row>
    <row r="588" spans="1:1" x14ac:dyDescent="0.25">
      <c r="A588" s="2"/>
    </row>
    <row r="589" spans="1:1" x14ac:dyDescent="0.25">
      <c r="A589" s="2"/>
    </row>
    <row r="590" spans="1:1" x14ac:dyDescent="0.25">
      <c r="A590" s="2"/>
    </row>
    <row r="591" spans="1:1" x14ac:dyDescent="0.25">
      <c r="A591" s="2"/>
    </row>
    <row r="592" spans="1:1" x14ac:dyDescent="0.25">
      <c r="A592" s="2"/>
    </row>
    <row r="593" spans="1:1" x14ac:dyDescent="0.25">
      <c r="A593" s="2"/>
    </row>
    <row r="594" spans="1:1" x14ac:dyDescent="0.25">
      <c r="A594" s="2"/>
    </row>
    <row r="595" spans="1:1" x14ac:dyDescent="0.25">
      <c r="A595" s="2"/>
    </row>
    <row r="596" spans="1:1" x14ac:dyDescent="0.25">
      <c r="A596" s="2"/>
    </row>
    <row r="597" spans="1:1" x14ac:dyDescent="0.25">
      <c r="A597" s="2"/>
    </row>
    <row r="598" spans="1:1" x14ac:dyDescent="0.25">
      <c r="A598" s="2"/>
    </row>
    <row r="599" spans="1:1" x14ac:dyDescent="0.25">
      <c r="A599" s="2"/>
    </row>
    <row r="600" spans="1:1" x14ac:dyDescent="0.25">
      <c r="A600" s="2"/>
    </row>
    <row r="601" spans="1:1" x14ac:dyDescent="0.25">
      <c r="A601" s="2"/>
    </row>
    <row r="602" spans="1:1" x14ac:dyDescent="0.25">
      <c r="A602" s="2"/>
    </row>
    <row r="603" spans="1:1" x14ac:dyDescent="0.25">
      <c r="A603" s="2"/>
    </row>
    <row r="604" spans="1:1" x14ac:dyDescent="0.25">
      <c r="A604" s="2"/>
    </row>
    <row r="605" spans="1:1" x14ac:dyDescent="0.25">
      <c r="A605" s="2"/>
    </row>
    <row r="606" spans="1:1" x14ac:dyDescent="0.25">
      <c r="A606" s="2"/>
    </row>
    <row r="607" spans="1:1" x14ac:dyDescent="0.25">
      <c r="A607" s="2"/>
    </row>
    <row r="608" spans="1:1" x14ac:dyDescent="0.25">
      <c r="A608" s="2"/>
    </row>
    <row r="609" spans="1:1" x14ac:dyDescent="0.25">
      <c r="A609" s="2"/>
    </row>
    <row r="610" spans="1:1" x14ac:dyDescent="0.25">
      <c r="A610" s="2"/>
    </row>
    <row r="611" spans="1:1" x14ac:dyDescent="0.25">
      <c r="A611" s="2"/>
    </row>
    <row r="612" spans="1:1" x14ac:dyDescent="0.25">
      <c r="A612" s="2"/>
    </row>
    <row r="613" spans="1:1" x14ac:dyDescent="0.25">
      <c r="A613" s="2"/>
    </row>
    <row r="614" spans="1:1" x14ac:dyDescent="0.25">
      <c r="A614" s="2"/>
    </row>
    <row r="615" spans="1:1" x14ac:dyDescent="0.25">
      <c r="A615" s="2"/>
    </row>
    <row r="616" spans="1:1" x14ac:dyDescent="0.25">
      <c r="A616" s="2"/>
    </row>
    <row r="617" spans="1:1" x14ac:dyDescent="0.25">
      <c r="A617" s="2"/>
    </row>
    <row r="618" spans="1:1" x14ac:dyDescent="0.25">
      <c r="A618" s="2"/>
    </row>
    <row r="619" spans="1:1" x14ac:dyDescent="0.25">
      <c r="A619" s="2"/>
    </row>
    <row r="620" spans="1:1" x14ac:dyDescent="0.25">
      <c r="A620" s="2"/>
    </row>
    <row r="621" spans="1:1" x14ac:dyDescent="0.25">
      <c r="A621" s="2"/>
    </row>
    <row r="622" spans="1:1" x14ac:dyDescent="0.25">
      <c r="A622" s="2"/>
    </row>
    <row r="623" spans="1:1" x14ac:dyDescent="0.25">
      <c r="A623" s="2"/>
    </row>
    <row r="624" spans="1:1" x14ac:dyDescent="0.25">
      <c r="A624" s="2"/>
    </row>
    <row r="625" spans="1:1" x14ac:dyDescent="0.25">
      <c r="A625" s="2"/>
    </row>
    <row r="626" spans="1:1" x14ac:dyDescent="0.25">
      <c r="A626" s="2"/>
    </row>
    <row r="627" spans="1:1" x14ac:dyDescent="0.25">
      <c r="A627" s="2"/>
    </row>
    <row r="628" spans="1:1" x14ac:dyDescent="0.25">
      <c r="A628" s="2"/>
    </row>
    <row r="629" spans="1:1" x14ac:dyDescent="0.25">
      <c r="A629" s="2"/>
    </row>
    <row r="630" spans="1:1" x14ac:dyDescent="0.25">
      <c r="A630" s="2"/>
    </row>
    <row r="631" spans="1:1" x14ac:dyDescent="0.25">
      <c r="A631" s="2"/>
    </row>
    <row r="632" spans="1:1" x14ac:dyDescent="0.25">
      <c r="A632" s="2"/>
    </row>
    <row r="633" spans="1:1" x14ac:dyDescent="0.25">
      <c r="A633" s="2"/>
    </row>
    <row r="634" spans="1:1" x14ac:dyDescent="0.25">
      <c r="A634" s="2"/>
    </row>
    <row r="635" spans="1:1" x14ac:dyDescent="0.25">
      <c r="A635" s="2"/>
    </row>
    <row r="636" spans="1:1" x14ac:dyDescent="0.25">
      <c r="A636" s="2"/>
    </row>
    <row r="637" spans="1:1" x14ac:dyDescent="0.25">
      <c r="A637" s="2"/>
    </row>
    <row r="638" spans="1:1" x14ac:dyDescent="0.25">
      <c r="A638" s="2"/>
    </row>
    <row r="639" spans="1:1" x14ac:dyDescent="0.25">
      <c r="A639" s="2"/>
    </row>
    <row r="640" spans="1:1" x14ac:dyDescent="0.25">
      <c r="A640" s="2"/>
    </row>
    <row r="641" spans="1:1" x14ac:dyDescent="0.25">
      <c r="A641" s="2"/>
    </row>
    <row r="642" spans="1:1" x14ac:dyDescent="0.25">
      <c r="A642" s="2"/>
    </row>
    <row r="643" spans="1:1" x14ac:dyDescent="0.25">
      <c r="A643" s="2"/>
    </row>
    <row r="644" spans="1:1" x14ac:dyDescent="0.25">
      <c r="A644" s="2"/>
    </row>
    <row r="645" spans="1:1" x14ac:dyDescent="0.25">
      <c r="A645" s="2"/>
    </row>
    <row r="646" spans="1:1" x14ac:dyDescent="0.25">
      <c r="A646" s="2"/>
    </row>
    <row r="647" spans="1:1" x14ac:dyDescent="0.25">
      <c r="A647" s="2"/>
    </row>
    <row r="648" spans="1:1" x14ac:dyDescent="0.25">
      <c r="A648" s="2"/>
    </row>
    <row r="649" spans="1:1" x14ac:dyDescent="0.25">
      <c r="A649" s="2"/>
    </row>
    <row r="650" spans="1:1" x14ac:dyDescent="0.25">
      <c r="A650" s="2"/>
    </row>
    <row r="651" spans="1:1" x14ac:dyDescent="0.25">
      <c r="A651" s="2"/>
    </row>
    <row r="652" spans="1:1" x14ac:dyDescent="0.25">
      <c r="A652" s="2"/>
    </row>
    <row r="653" spans="1:1" x14ac:dyDescent="0.25">
      <c r="A653" s="2"/>
    </row>
    <row r="654" spans="1:1" x14ac:dyDescent="0.25">
      <c r="A654" s="2"/>
    </row>
    <row r="655" spans="1:1" x14ac:dyDescent="0.25">
      <c r="A655" s="2"/>
    </row>
    <row r="656" spans="1:1" x14ac:dyDescent="0.25">
      <c r="A656" s="2"/>
    </row>
    <row r="657" spans="1:1" x14ac:dyDescent="0.25">
      <c r="A657" s="2"/>
    </row>
    <row r="658" spans="1:1" x14ac:dyDescent="0.25">
      <c r="A658" s="2"/>
    </row>
    <row r="659" spans="1:1" x14ac:dyDescent="0.25">
      <c r="A659" s="2"/>
    </row>
    <row r="660" spans="1:1" x14ac:dyDescent="0.25">
      <c r="A660" s="2"/>
    </row>
    <row r="661" spans="1:1" x14ac:dyDescent="0.25">
      <c r="A661" s="2"/>
    </row>
    <row r="662" spans="1:1" x14ac:dyDescent="0.25">
      <c r="A662" s="2"/>
    </row>
    <row r="663" spans="1:1" x14ac:dyDescent="0.25">
      <c r="A663" s="2"/>
    </row>
    <row r="664" spans="1:1" x14ac:dyDescent="0.25">
      <c r="A664" s="2"/>
    </row>
    <row r="665" spans="1:1" x14ac:dyDescent="0.25">
      <c r="A665" s="2"/>
    </row>
    <row r="666" spans="1:1" x14ac:dyDescent="0.25">
      <c r="A666" s="2"/>
    </row>
    <row r="667" spans="1:1" x14ac:dyDescent="0.25">
      <c r="A667" s="2"/>
    </row>
    <row r="668" spans="1:1" x14ac:dyDescent="0.25">
      <c r="A668" s="2"/>
    </row>
    <row r="669" spans="1:1" x14ac:dyDescent="0.25">
      <c r="A669" s="2"/>
    </row>
    <row r="670" spans="1:1" x14ac:dyDescent="0.25">
      <c r="A670" s="2"/>
    </row>
    <row r="671" spans="1:1" x14ac:dyDescent="0.25">
      <c r="A671" s="2"/>
    </row>
    <row r="672" spans="1:1" x14ac:dyDescent="0.25">
      <c r="A672" s="2"/>
    </row>
    <row r="673" spans="1:1" x14ac:dyDescent="0.25">
      <c r="A673" s="2"/>
    </row>
    <row r="674" spans="1:1" x14ac:dyDescent="0.25">
      <c r="A674" s="2"/>
    </row>
    <row r="675" spans="1:1" x14ac:dyDescent="0.25">
      <c r="A675" s="2"/>
    </row>
    <row r="676" spans="1:1" x14ac:dyDescent="0.25">
      <c r="A676" s="2"/>
    </row>
    <row r="677" spans="1:1" x14ac:dyDescent="0.25">
      <c r="A677" s="2"/>
    </row>
    <row r="678" spans="1:1" x14ac:dyDescent="0.25">
      <c r="A678" s="2"/>
    </row>
    <row r="679" spans="1:1" x14ac:dyDescent="0.25">
      <c r="A679" s="2"/>
    </row>
    <row r="680" spans="1:1" x14ac:dyDescent="0.25">
      <c r="A680" s="2"/>
    </row>
    <row r="681" spans="1:1" x14ac:dyDescent="0.25">
      <c r="A681" s="2"/>
    </row>
    <row r="682" spans="1:1" x14ac:dyDescent="0.25">
      <c r="A682" s="2"/>
    </row>
    <row r="683" spans="1:1" x14ac:dyDescent="0.25">
      <c r="A683" s="2"/>
    </row>
    <row r="684" spans="1:1" x14ac:dyDescent="0.25">
      <c r="A684" s="2"/>
    </row>
    <row r="685" spans="1:1" x14ac:dyDescent="0.25">
      <c r="A685" s="2"/>
    </row>
    <row r="686" spans="1:1" x14ac:dyDescent="0.25">
      <c r="A686" s="2"/>
    </row>
    <row r="687" spans="1:1" x14ac:dyDescent="0.25">
      <c r="A687" s="2"/>
    </row>
    <row r="688" spans="1:1" x14ac:dyDescent="0.25">
      <c r="A688" s="2"/>
    </row>
    <row r="689" spans="1:1" x14ac:dyDescent="0.25">
      <c r="A689" s="2"/>
    </row>
    <row r="690" spans="1:1" x14ac:dyDescent="0.25">
      <c r="A690" s="2"/>
    </row>
    <row r="691" spans="1:1" x14ac:dyDescent="0.25">
      <c r="A691" s="2"/>
    </row>
    <row r="692" spans="1:1" x14ac:dyDescent="0.25">
      <c r="A692" s="2"/>
    </row>
    <row r="693" spans="1:1" x14ac:dyDescent="0.25">
      <c r="A693" s="2"/>
    </row>
    <row r="694" spans="1:1" x14ac:dyDescent="0.25">
      <c r="A694" s="2"/>
    </row>
    <row r="695" spans="1:1" x14ac:dyDescent="0.25">
      <c r="A695" s="2"/>
    </row>
    <row r="696" spans="1:1" x14ac:dyDescent="0.25">
      <c r="A696" s="2"/>
    </row>
    <row r="697" spans="1:1" x14ac:dyDescent="0.25">
      <c r="A697" s="2"/>
    </row>
    <row r="698" spans="1:1" x14ac:dyDescent="0.25">
      <c r="A698" s="2"/>
    </row>
    <row r="699" spans="1:1" x14ac:dyDescent="0.25">
      <c r="A699" s="2"/>
    </row>
    <row r="700" spans="1:1" x14ac:dyDescent="0.25">
      <c r="A700" s="2"/>
    </row>
    <row r="701" spans="1:1" x14ac:dyDescent="0.25">
      <c r="A701" s="2"/>
    </row>
    <row r="702" spans="1:1" x14ac:dyDescent="0.25">
      <c r="A702" s="2"/>
    </row>
    <row r="703" spans="1:1" x14ac:dyDescent="0.25">
      <c r="A703" s="2"/>
    </row>
    <row r="704" spans="1:1" x14ac:dyDescent="0.25">
      <c r="A704" s="2"/>
    </row>
    <row r="705" spans="1:1" x14ac:dyDescent="0.25">
      <c r="A705" s="2"/>
    </row>
    <row r="706" spans="1:1" x14ac:dyDescent="0.25">
      <c r="A706" s="2"/>
    </row>
    <row r="707" spans="1:1" x14ac:dyDescent="0.25">
      <c r="A707" s="2"/>
    </row>
    <row r="708" spans="1:1" x14ac:dyDescent="0.25">
      <c r="A708" s="2"/>
    </row>
    <row r="709" spans="1:1" x14ac:dyDescent="0.25">
      <c r="A709" s="2"/>
    </row>
    <row r="710" spans="1:1" x14ac:dyDescent="0.25">
      <c r="A710" s="2"/>
    </row>
    <row r="711" spans="1:1" x14ac:dyDescent="0.25">
      <c r="A711" s="2"/>
    </row>
    <row r="712" spans="1:1" x14ac:dyDescent="0.25">
      <c r="A712" s="2"/>
    </row>
    <row r="713" spans="1:1" x14ac:dyDescent="0.25">
      <c r="A713" s="2"/>
    </row>
    <row r="714" spans="1:1" x14ac:dyDescent="0.25">
      <c r="A714" s="2"/>
    </row>
    <row r="715" spans="1:1" x14ac:dyDescent="0.25">
      <c r="A715" s="2"/>
    </row>
    <row r="716" spans="1:1" x14ac:dyDescent="0.25">
      <c r="A716" s="2"/>
    </row>
    <row r="717" spans="1:1" x14ac:dyDescent="0.25">
      <c r="A717" s="2"/>
    </row>
    <row r="718" spans="1:1" x14ac:dyDescent="0.25">
      <c r="A718" s="2"/>
    </row>
    <row r="719" spans="1:1" x14ac:dyDescent="0.25">
      <c r="A719" s="2"/>
    </row>
    <row r="720" spans="1:1" x14ac:dyDescent="0.25">
      <c r="A720" s="2"/>
    </row>
    <row r="721" spans="1:1" x14ac:dyDescent="0.25">
      <c r="A721" s="2"/>
    </row>
    <row r="722" spans="1:1" x14ac:dyDescent="0.25">
      <c r="A722" s="2"/>
    </row>
    <row r="723" spans="1:1" x14ac:dyDescent="0.25">
      <c r="A723" s="2"/>
    </row>
    <row r="724" spans="1:1" x14ac:dyDescent="0.25">
      <c r="A724" s="2"/>
    </row>
    <row r="725" spans="1:1" x14ac:dyDescent="0.25">
      <c r="A725" s="2"/>
    </row>
    <row r="726" spans="1:1" x14ac:dyDescent="0.25">
      <c r="A726" s="2"/>
    </row>
    <row r="727" spans="1:1" x14ac:dyDescent="0.25">
      <c r="A727" s="2"/>
    </row>
    <row r="728" spans="1:1" x14ac:dyDescent="0.25">
      <c r="A728" s="2"/>
    </row>
    <row r="729" spans="1:1" x14ac:dyDescent="0.25">
      <c r="A729" s="2"/>
    </row>
    <row r="730" spans="1:1" x14ac:dyDescent="0.25">
      <c r="A730" s="2"/>
    </row>
    <row r="731" spans="1:1" x14ac:dyDescent="0.25">
      <c r="A731" s="2"/>
    </row>
    <row r="732" spans="1:1" x14ac:dyDescent="0.25">
      <c r="A732" s="2"/>
    </row>
    <row r="733" spans="1:1" x14ac:dyDescent="0.25">
      <c r="A733" s="2"/>
    </row>
    <row r="734" spans="1:1" x14ac:dyDescent="0.25">
      <c r="A734" s="2"/>
    </row>
    <row r="735" spans="1:1" x14ac:dyDescent="0.25">
      <c r="A735" s="2"/>
    </row>
    <row r="736" spans="1:1" x14ac:dyDescent="0.25">
      <c r="A736" s="2"/>
    </row>
    <row r="737" spans="1:1" x14ac:dyDescent="0.25">
      <c r="A737" s="2"/>
    </row>
    <row r="738" spans="1:1" x14ac:dyDescent="0.25">
      <c r="A738" s="2"/>
    </row>
    <row r="739" spans="1:1" x14ac:dyDescent="0.25">
      <c r="A739" s="2"/>
    </row>
    <row r="740" spans="1:1" x14ac:dyDescent="0.25">
      <c r="A740" s="2"/>
    </row>
    <row r="741" spans="1:1" x14ac:dyDescent="0.25">
      <c r="A741" s="2"/>
    </row>
    <row r="742" spans="1:1" x14ac:dyDescent="0.25">
      <c r="A742" s="2"/>
    </row>
    <row r="743" spans="1:1" x14ac:dyDescent="0.25">
      <c r="A743" s="2"/>
    </row>
    <row r="744" spans="1:1" x14ac:dyDescent="0.25">
      <c r="A744" s="2"/>
    </row>
    <row r="745" spans="1:1" x14ac:dyDescent="0.25">
      <c r="A745" s="2"/>
    </row>
    <row r="746" spans="1:1" x14ac:dyDescent="0.25">
      <c r="A746" s="2"/>
    </row>
    <row r="747" spans="1:1" x14ac:dyDescent="0.25">
      <c r="A747" s="2"/>
    </row>
    <row r="748" spans="1:1" x14ac:dyDescent="0.25">
      <c r="A748" s="2"/>
    </row>
    <row r="749" spans="1:1" x14ac:dyDescent="0.25">
      <c r="A749" s="2"/>
    </row>
    <row r="750" spans="1:1" x14ac:dyDescent="0.25">
      <c r="A750" s="2"/>
    </row>
    <row r="751" spans="1:1" x14ac:dyDescent="0.25">
      <c r="A751" s="2"/>
    </row>
    <row r="752" spans="1:1" x14ac:dyDescent="0.25">
      <c r="A752" s="2"/>
    </row>
    <row r="753" spans="1:1" x14ac:dyDescent="0.25">
      <c r="A753" s="2"/>
    </row>
    <row r="754" spans="1:1" x14ac:dyDescent="0.25">
      <c r="A754" s="2"/>
    </row>
    <row r="755" spans="1:1" x14ac:dyDescent="0.25">
      <c r="A755" s="2"/>
    </row>
    <row r="756" spans="1:1" x14ac:dyDescent="0.25">
      <c r="A756" s="2"/>
    </row>
    <row r="757" spans="1:1" x14ac:dyDescent="0.25">
      <c r="A757" s="2"/>
    </row>
    <row r="758" spans="1:1" x14ac:dyDescent="0.25">
      <c r="A758" s="2"/>
    </row>
    <row r="759" spans="1:1" x14ac:dyDescent="0.25">
      <c r="A759" s="2"/>
    </row>
    <row r="760" spans="1:1" x14ac:dyDescent="0.25">
      <c r="A760" s="2"/>
    </row>
    <row r="761" spans="1:1" x14ac:dyDescent="0.25">
      <c r="A761" s="2"/>
    </row>
    <row r="762" spans="1:1" x14ac:dyDescent="0.25">
      <c r="A762" s="2"/>
    </row>
    <row r="763" spans="1:1" x14ac:dyDescent="0.25">
      <c r="A763" s="2"/>
    </row>
    <row r="764" spans="1:1" x14ac:dyDescent="0.25">
      <c r="A764" s="2"/>
    </row>
    <row r="765" spans="1:1" x14ac:dyDescent="0.25">
      <c r="A765" s="2"/>
    </row>
    <row r="766" spans="1:1" x14ac:dyDescent="0.25">
      <c r="A766" s="2"/>
    </row>
    <row r="767" spans="1:1" x14ac:dyDescent="0.25">
      <c r="A767" s="2"/>
    </row>
    <row r="768" spans="1:1" x14ac:dyDescent="0.25">
      <c r="A768" s="2"/>
    </row>
    <row r="769" spans="1:1" x14ac:dyDescent="0.25">
      <c r="A769" s="2"/>
    </row>
    <row r="770" spans="1:1" x14ac:dyDescent="0.25">
      <c r="A770" s="2"/>
    </row>
    <row r="771" spans="1:1" x14ac:dyDescent="0.25">
      <c r="A771" s="2"/>
    </row>
    <row r="772" spans="1:1" x14ac:dyDescent="0.25">
      <c r="A772" s="2"/>
    </row>
    <row r="773" spans="1:1" x14ac:dyDescent="0.25">
      <c r="A773" s="2"/>
    </row>
    <row r="774" spans="1:1" x14ac:dyDescent="0.25">
      <c r="A774" s="2"/>
    </row>
    <row r="775" spans="1:1" x14ac:dyDescent="0.25">
      <c r="A775" s="2"/>
    </row>
    <row r="776" spans="1:1" x14ac:dyDescent="0.25">
      <c r="A776" s="2"/>
    </row>
    <row r="777" spans="1:1" x14ac:dyDescent="0.25">
      <c r="A777" s="2"/>
    </row>
    <row r="778" spans="1:1" x14ac:dyDescent="0.25">
      <c r="A778" s="2"/>
    </row>
    <row r="779" spans="1:1" x14ac:dyDescent="0.25">
      <c r="A779" s="2"/>
    </row>
    <row r="780" spans="1:1" x14ac:dyDescent="0.25">
      <c r="A780" s="2"/>
    </row>
    <row r="781" spans="1:1" x14ac:dyDescent="0.25">
      <c r="A781" s="2"/>
    </row>
    <row r="782" spans="1:1" x14ac:dyDescent="0.25">
      <c r="A782" s="2"/>
    </row>
    <row r="783" spans="1:1" x14ac:dyDescent="0.25">
      <c r="A783" s="2"/>
    </row>
    <row r="784" spans="1:1" x14ac:dyDescent="0.25">
      <c r="A784" s="2"/>
    </row>
    <row r="785" spans="1:1" x14ac:dyDescent="0.25">
      <c r="A785" s="2"/>
    </row>
    <row r="786" spans="1:1" x14ac:dyDescent="0.25">
      <c r="A786" s="2"/>
    </row>
    <row r="787" spans="1:1" x14ac:dyDescent="0.25">
      <c r="A787" s="2"/>
    </row>
    <row r="788" spans="1:1" x14ac:dyDescent="0.25">
      <c r="A788" s="2"/>
    </row>
    <row r="789" spans="1:1" x14ac:dyDescent="0.25">
      <c r="A789" s="2"/>
    </row>
    <row r="790" spans="1:1" x14ac:dyDescent="0.25">
      <c r="A790" s="2"/>
    </row>
    <row r="791" spans="1:1" x14ac:dyDescent="0.25">
      <c r="A791" s="2"/>
    </row>
    <row r="792" spans="1:1" x14ac:dyDescent="0.25">
      <c r="A792" s="2"/>
    </row>
    <row r="793" spans="1:1" x14ac:dyDescent="0.25">
      <c r="A793" s="2"/>
    </row>
    <row r="794" spans="1:1" x14ac:dyDescent="0.25">
      <c r="A794" s="2"/>
    </row>
    <row r="795" spans="1:1" x14ac:dyDescent="0.25">
      <c r="A795" s="2"/>
    </row>
    <row r="796" spans="1:1" x14ac:dyDescent="0.25">
      <c r="A796" s="2"/>
    </row>
    <row r="797" spans="1:1" x14ac:dyDescent="0.25">
      <c r="A797" s="2"/>
    </row>
    <row r="798" spans="1:1" x14ac:dyDescent="0.25">
      <c r="A798" s="2"/>
    </row>
    <row r="799" spans="1:1" x14ac:dyDescent="0.25">
      <c r="A799" s="2"/>
    </row>
    <row r="800" spans="1:1" x14ac:dyDescent="0.25">
      <c r="A800" s="2"/>
    </row>
    <row r="801" spans="1:1" x14ac:dyDescent="0.25">
      <c r="A801" s="2"/>
    </row>
    <row r="802" spans="1:1" x14ac:dyDescent="0.25">
      <c r="A802" s="2"/>
    </row>
    <row r="803" spans="1:1" x14ac:dyDescent="0.25">
      <c r="A803" s="2"/>
    </row>
    <row r="804" spans="1:1" x14ac:dyDescent="0.25">
      <c r="A804" s="2"/>
    </row>
    <row r="805" spans="1:1" x14ac:dyDescent="0.25">
      <c r="A805" s="2"/>
    </row>
    <row r="806" spans="1:1" x14ac:dyDescent="0.25">
      <c r="A806" s="2"/>
    </row>
    <row r="807" spans="1:1" x14ac:dyDescent="0.25">
      <c r="A807" s="2"/>
    </row>
    <row r="808" spans="1:1" x14ac:dyDescent="0.25">
      <c r="A808" s="2"/>
    </row>
    <row r="809" spans="1:1" x14ac:dyDescent="0.25">
      <c r="A809" s="2"/>
    </row>
    <row r="810" spans="1:1" x14ac:dyDescent="0.25">
      <c r="A810" s="2"/>
    </row>
    <row r="811" spans="1:1" x14ac:dyDescent="0.25">
      <c r="A811" s="2"/>
    </row>
    <row r="812" spans="1:1" x14ac:dyDescent="0.25">
      <c r="A812" s="2"/>
    </row>
    <row r="813" spans="1:1" x14ac:dyDescent="0.25">
      <c r="A813" s="2"/>
    </row>
    <row r="814" spans="1:1" x14ac:dyDescent="0.25">
      <c r="A814" s="2"/>
    </row>
    <row r="815" spans="1:1" x14ac:dyDescent="0.25">
      <c r="A815" s="2"/>
    </row>
    <row r="816" spans="1:1" x14ac:dyDescent="0.25">
      <c r="A816" s="2"/>
    </row>
    <row r="817" spans="1:1" x14ac:dyDescent="0.25">
      <c r="A817" s="2"/>
    </row>
    <row r="818" spans="1:1" x14ac:dyDescent="0.25">
      <c r="A818" s="2"/>
    </row>
    <row r="819" spans="1:1" x14ac:dyDescent="0.25">
      <c r="A819" s="2"/>
    </row>
    <row r="820" spans="1:1" x14ac:dyDescent="0.25">
      <c r="A820" s="2"/>
    </row>
    <row r="821" spans="1:1" x14ac:dyDescent="0.25">
      <c r="A821" s="2"/>
    </row>
    <row r="822" spans="1:1" x14ac:dyDescent="0.25">
      <c r="A822" s="2"/>
    </row>
    <row r="823" spans="1:1" x14ac:dyDescent="0.25">
      <c r="A823" s="2"/>
    </row>
    <row r="824" spans="1:1" x14ac:dyDescent="0.25">
      <c r="A824" s="2"/>
    </row>
    <row r="825" spans="1:1" x14ac:dyDescent="0.25">
      <c r="A825" s="2"/>
    </row>
    <row r="826" spans="1:1" x14ac:dyDescent="0.25">
      <c r="A826" s="2"/>
    </row>
    <row r="827" spans="1:1" x14ac:dyDescent="0.25">
      <c r="A827" s="2"/>
    </row>
    <row r="828" spans="1:1" x14ac:dyDescent="0.25">
      <c r="A828" s="2"/>
    </row>
    <row r="829" spans="1:1" x14ac:dyDescent="0.25">
      <c r="A829" s="2"/>
    </row>
    <row r="830" spans="1:1" x14ac:dyDescent="0.25">
      <c r="A830" s="2"/>
    </row>
    <row r="831" spans="1:1" x14ac:dyDescent="0.25">
      <c r="A831" s="2"/>
    </row>
    <row r="832" spans="1:1" x14ac:dyDescent="0.25">
      <c r="A832" s="2"/>
    </row>
    <row r="833" spans="1:1" x14ac:dyDescent="0.25">
      <c r="A833" s="2"/>
    </row>
    <row r="834" spans="1:1" x14ac:dyDescent="0.25">
      <c r="A834" s="2"/>
    </row>
    <row r="835" spans="1:1" x14ac:dyDescent="0.25">
      <c r="A835" s="2"/>
    </row>
    <row r="836" spans="1:1" x14ac:dyDescent="0.25">
      <c r="A836" s="2"/>
    </row>
    <row r="837" spans="1:1" x14ac:dyDescent="0.25">
      <c r="A837" s="2"/>
    </row>
    <row r="838" spans="1:1" x14ac:dyDescent="0.25">
      <c r="A838" s="2"/>
    </row>
    <row r="839" spans="1:1" x14ac:dyDescent="0.25">
      <c r="A839" s="2"/>
    </row>
    <row r="840" spans="1:1" x14ac:dyDescent="0.25">
      <c r="A840" s="2"/>
    </row>
    <row r="841" spans="1:1" x14ac:dyDescent="0.25">
      <c r="A841" s="2"/>
    </row>
    <row r="842" spans="1:1" x14ac:dyDescent="0.25">
      <c r="A842" s="2"/>
    </row>
    <row r="843" spans="1:1" x14ac:dyDescent="0.25">
      <c r="A843" s="2"/>
    </row>
    <row r="844" spans="1:1" x14ac:dyDescent="0.25">
      <c r="A844" s="2"/>
    </row>
    <row r="845" spans="1:1" x14ac:dyDescent="0.25">
      <c r="A845" s="2"/>
    </row>
    <row r="846" spans="1:1" x14ac:dyDescent="0.25">
      <c r="A846" s="2"/>
    </row>
    <row r="847" spans="1:1" x14ac:dyDescent="0.25">
      <c r="A847" s="2"/>
    </row>
    <row r="848" spans="1:1" x14ac:dyDescent="0.25">
      <c r="A848" s="2"/>
    </row>
    <row r="849" spans="1:1" x14ac:dyDescent="0.25">
      <c r="A849" s="2"/>
    </row>
    <row r="850" spans="1:1" x14ac:dyDescent="0.25">
      <c r="A850" s="2"/>
    </row>
    <row r="851" spans="1:1" x14ac:dyDescent="0.25">
      <c r="A851" s="2"/>
    </row>
    <row r="852" spans="1:1" x14ac:dyDescent="0.25">
      <c r="A852" s="2"/>
    </row>
    <row r="853" spans="1:1" x14ac:dyDescent="0.25">
      <c r="A853" s="2"/>
    </row>
    <row r="854" spans="1:1" x14ac:dyDescent="0.25">
      <c r="A854" s="2"/>
    </row>
    <row r="855" spans="1:1" x14ac:dyDescent="0.25">
      <c r="A855" s="2"/>
    </row>
    <row r="856" spans="1:1" x14ac:dyDescent="0.25">
      <c r="A856" s="2"/>
    </row>
    <row r="857" spans="1:1" x14ac:dyDescent="0.25">
      <c r="A857" s="2"/>
    </row>
    <row r="858" spans="1:1" x14ac:dyDescent="0.25">
      <c r="A858" s="2"/>
    </row>
    <row r="859" spans="1:1" x14ac:dyDescent="0.25">
      <c r="A859" s="2"/>
    </row>
    <row r="860" spans="1:1" x14ac:dyDescent="0.25">
      <c r="A860" s="2"/>
    </row>
    <row r="861" spans="1:1" x14ac:dyDescent="0.25">
      <c r="A861" s="2"/>
    </row>
    <row r="862" spans="1:1" x14ac:dyDescent="0.25">
      <c r="A862" s="2"/>
    </row>
    <row r="863" spans="1:1" x14ac:dyDescent="0.25">
      <c r="A863" s="2"/>
    </row>
    <row r="864" spans="1:1" x14ac:dyDescent="0.25">
      <c r="A864" s="2"/>
    </row>
    <row r="865" spans="1:1" x14ac:dyDescent="0.25">
      <c r="A865" s="2"/>
    </row>
    <row r="866" spans="1:1" x14ac:dyDescent="0.25">
      <c r="A866" s="2"/>
    </row>
    <row r="867" spans="1:1" x14ac:dyDescent="0.25">
      <c r="A867" s="2"/>
    </row>
    <row r="868" spans="1:1" x14ac:dyDescent="0.25">
      <c r="A868" s="2"/>
    </row>
    <row r="869" spans="1:1" x14ac:dyDescent="0.25">
      <c r="A869" s="2"/>
    </row>
    <row r="870" spans="1:1" x14ac:dyDescent="0.25">
      <c r="A870" s="2"/>
    </row>
    <row r="871" spans="1:1" x14ac:dyDescent="0.25">
      <c r="A871" s="2"/>
    </row>
    <row r="872" spans="1:1" x14ac:dyDescent="0.25">
      <c r="A872" s="2"/>
    </row>
    <row r="873" spans="1:1" x14ac:dyDescent="0.25">
      <c r="A873" s="2"/>
    </row>
    <row r="874" spans="1:1" x14ac:dyDescent="0.25">
      <c r="A874" s="2"/>
    </row>
    <row r="875" spans="1:1" x14ac:dyDescent="0.25">
      <c r="A875" s="2"/>
    </row>
    <row r="876" spans="1:1" x14ac:dyDescent="0.25">
      <c r="A876" s="2"/>
    </row>
    <row r="877" spans="1:1" x14ac:dyDescent="0.25">
      <c r="A877" s="2"/>
    </row>
    <row r="878" spans="1:1" x14ac:dyDescent="0.25">
      <c r="A878" s="2"/>
    </row>
    <row r="879" spans="1:1" x14ac:dyDescent="0.25">
      <c r="A879" s="2"/>
    </row>
    <row r="880" spans="1:1" x14ac:dyDescent="0.25">
      <c r="A880" s="2"/>
    </row>
    <row r="881" spans="1:1" x14ac:dyDescent="0.25">
      <c r="A881" s="2"/>
    </row>
    <row r="882" spans="1:1" x14ac:dyDescent="0.25">
      <c r="A882" s="2"/>
    </row>
    <row r="883" spans="1:1" x14ac:dyDescent="0.25">
      <c r="A883" s="2"/>
    </row>
    <row r="884" spans="1:1" x14ac:dyDescent="0.25">
      <c r="A884" s="2"/>
    </row>
    <row r="885" spans="1:1" x14ac:dyDescent="0.25">
      <c r="A885" s="2"/>
    </row>
    <row r="886" spans="1:1" x14ac:dyDescent="0.25">
      <c r="A886" s="2"/>
    </row>
    <row r="887" spans="1:1" x14ac:dyDescent="0.25">
      <c r="A887" s="2"/>
    </row>
    <row r="888" spans="1:1" x14ac:dyDescent="0.25">
      <c r="A888" s="2"/>
    </row>
    <row r="889" spans="1:1" x14ac:dyDescent="0.25">
      <c r="A889" s="2"/>
    </row>
    <row r="890" spans="1:1" x14ac:dyDescent="0.25">
      <c r="A890" s="2"/>
    </row>
    <row r="891" spans="1:1" x14ac:dyDescent="0.25">
      <c r="A891" s="2"/>
    </row>
    <row r="892" spans="1:1" x14ac:dyDescent="0.25">
      <c r="A892" s="2"/>
    </row>
    <row r="893" spans="1:1" x14ac:dyDescent="0.25">
      <c r="A893" s="2"/>
    </row>
    <row r="894" spans="1:1" x14ac:dyDescent="0.25">
      <c r="A894" s="2"/>
    </row>
    <row r="895" spans="1:1" x14ac:dyDescent="0.25">
      <c r="A895" s="2"/>
    </row>
    <row r="896" spans="1:1" x14ac:dyDescent="0.25">
      <c r="A896" s="2"/>
    </row>
    <row r="897" spans="1:1" x14ac:dyDescent="0.25">
      <c r="A897" s="2"/>
    </row>
    <row r="898" spans="1:1" x14ac:dyDescent="0.25">
      <c r="A898" s="2"/>
    </row>
    <row r="899" spans="1:1" x14ac:dyDescent="0.25">
      <c r="A899" s="2"/>
    </row>
    <row r="900" spans="1:1" x14ac:dyDescent="0.25">
      <c r="A900" s="2"/>
    </row>
    <row r="901" spans="1:1" x14ac:dyDescent="0.25">
      <c r="A901" s="2"/>
    </row>
    <row r="902" spans="1:1" x14ac:dyDescent="0.25">
      <c r="A902" s="2"/>
    </row>
    <row r="903" spans="1:1" x14ac:dyDescent="0.25">
      <c r="A903" s="2"/>
    </row>
    <row r="904" spans="1:1" x14ac:dyDescent="0.25">
      <c r="A904" s="2"/>
    </row>
    <row r="905" spans="1:1" x14ac:dyDescent="0.25">
      <c r="A905" s="2"/>
    </row>
    <row r="906" spans="1:1" x14ac:dyDescent="0.25">
      <c r="A906" s="2"/>
    </row>
    <row r="907" spans="1:1" x14ac:dyDescent="0.25">
      <c r="A907" s="2"/>
    </row>
    <row r="908" spans="1:1" x14ac:dyDescent="0.25">
      <c r="A908" s="2"/>
    </row>
    <row r="909" spans="1:1" x14ac:dyDescent="0.25">
      <c r="A909" s="2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1"/>
    </row>
    <row r="916" spans="1:1" x14ac:dyDescent="0.25">
      <c r="A916" s="1"/>
    </row>
    <row r="917" spans="1:1" x14ac:dyDescent="0.25">
      <c r="A917" s="1"/>
    </row>
    <row r="918" spans="1:1" x14ac:dyDescent="0.25">
      <c r="A918" s="1"/>
    </row>
    <row r="919" spans="1:1" x14ac:dyDescent="0.25">
      <c r="A919" s="1"/>
    </row>
    <row r="920" spans="1:1" x14ac:dyDescent="0.25">
      <c r="A920" s="1"/>
    </row>
    <row r="921" spans="1:1" x14ac:dyDescent="0.25">
      <c r="A921" s="1"/>
    </row>
    <row r="922" spans="1:1" x14ac:dyDescent="0.25">
      <c r="A922" s="1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26" spans="1:1" x14ac:dyDescent="0.25">
      <c r="A926" s="1"/>
    </row>
    <row r="927" spans="1:1" x14ac:dyDescent="0.25">
      <c r="A927" s="1"/>
    </row>
    <row r="928" spans="1:1" x14ac:dyDescent="0.25">
      <c r="A928" s="1"/>
    </row>
    <row r="929" spans="1:1" x14ac:dyDescent="0.25">
      <c r="A929" s="1"/>
    </row>
    <row r="930" spans="1:1" x14ac:dyDescent="0.25">
      <c r="A930" s="1"/>
    </row>
    <row r="931" spans="1:1" x14ac:dyDescent="0.25">
      <c r="A931" s="1"/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/>
    </row>
    <row r="936" spans="1:1" x14ac:dyDescent="0.25">
      <c r="A936" s="1"/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/>
    </row>
    <row r="941" spans="1:1" x14ac:dyDescent="0.25">
      <c r="A941" s="1"/>
    </row>
    <row r="942" spans="1:1" x14ac:dyDescent="0.25">
      <c r="A942" s="1"/>
    </row>
    <row r="943" spans="1:1" x14ac:dyDescent="0.25">
      <c r="A943" s="1"/>
    </row>
    <row r="944" spans="1:1" x14ac:dyDescent="0.25">
      <c r="A944" s="1"/>
    </row>
    <row r="945" spans="1:1" x14ac:dyDescent="0.25">
      <c r="A945" s="1"/>
    </row>
    <row r="946" spans="1:1" x14ac:dyDescent="0.25">
      <c r="A946" s="1"/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/>
    </row>
    <row r="955" spans="1:1" x14ac:dyDescent="0.25">
      <c r="A955" s="1"/>
    </row>
    <row r="956" spans="1:1" x14ac:dyDescent="0.25">
      <c r="A956" s="1"/>
    </row>
    <row r="957" spans="1:1" x14ac:dyDescent="0.25">
      <c r="A957" s="1"/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1" spans="1:1" x14ac:dyDescent="0.25">
      <c r="A961" s="1"/>
    </row>
    <row r="962" spans="1:1" x14ac:dyDescent="0.25">
      <c r="A962" s="1"/>
    </row>
    <row r="963" spans="1:1" x14ac:dyDescent="0.25">
      <c r="A963" s="1"/>
    </row>
    <row r="964" spans="1:1" x14ac:dyDescent="0.25">
      <c r="A964" s="1"/>
    </row>
    <row r="965" spans="1:1" x14ac:dyDescent="0.25">
      <c r="A965" s="1"/>
    </row>
    <row r="966" spans="1:1" x14ac:dyDescent="0.25">
      <c r="A966" s="1"/>
    </row>
    <row r="967" spans="1:1" x14ac:dyDescent="0.25">
      <c r="A967" s="1"/>
    </row>
    <row r="968" spans="1:1" x14ac:dyDescent="0.25">
      <c r="A968" s="1"/>
    </row>
    <row r="969" spans="1:1" x14ac:dyDescent="0.25">
      <c r="A969" s="1"/>
    </row>
    <row r="970" spans="1:1" x14ac:dyDescent="0.25">
      <c r="A970" s="1"/>
    </row>
    <row r="971" spans="1:1" x14ac:dyDescent="0.25">
      <c r="A971" s="1"/>
    </row>
    <row r="972" spans="1:1" x14ac:dyDescent="0.25">
      <c r="A972" s="1"/>
    </row>
    <row r="973" spans="1:1" x14ac:dyDescent="0.25">
      <c r="A973" s="1"/>
    </row>
    <row r="974" spans="1:1" x14ac:dyDescent="0.25">
      <c r="A974" s="1"/>
    </row>
    <row r="975" spans="1:1" x14ac:dyDescent="0.25">
      <c r="A975" s="1"/>
    </row>
    <row r="976" spans="1:1" x14ac:dyDescent="0.25">
      <c r="A976" s="1"/>
    </row>
    <row r="977" spans="1:1" x14ac:dyDescent="0.25">
      <c r="A977" s="1"/>
    </row>
    <row r="978" spans="1:1" x14ac:dyDescent="0.25">
      <c r="A978" s="1"/>
    </row>
    <row r="979" spans="1:1" x14ac:dyDescent="0.25">
      <c r="A979" s="1"/>
    </row>
    <row r="980" spans="1:1" x14ac:dyDescent="0.25">
      <c r="A980" s="1"/>
    </row>
    <row r="981" spans="1:1" x14ac:dyDescent="0.25">
      <c r="A981" s="1"/>
    </row>
    <row r="982" spans="1:1" x14ac:dyDescent="0.25">
      <c r="A982" s="1"/>
    </row>
    <row r="983" spans="1:1" x14ac:dyDescent="0.25">
      <c r="A983" s="1"/>
    </row>
    <row r="984" spans="1:1" x14ac:dyDescent="0.25">
      <c r="A984" s="1"/>
    </row>
    <row r="985" spans="1:1" x14ac:dyDescent="0.25">
      <c r="A985" s="1"/>
    </row>
    <row r="986" spans="1:1" x14ac:dyDescent="0.25">
      <c r="A986" s="1"/>
    </row>
    <row r="987" spans="1:1" x14ac:dyDescent="0.25">
      <c r="A987" s="1"/>
    </row>
    <row r="988" spans="1:1" x14ac:dyDescent="0.25">
      <c r="A988" s="1"/>
    </row>
    <row r="989" spans="1:1" x14ac:dyDescent="0.25">
      <c r="A989" s="1"/>
    </row>
    <row r="990" spans="1:1" x14ac:dyDescent="0.25">
      <c r="A990" s="1"/>
    </row>
    <row r="991" spans="1:1" x14ac:dyDescent="0.25">
      <c r="A991" s="1"/>
    </row>
    <row r="992" spans="1:1" x14ac:dyDescent="0.25">
      <c r="A992" s="1"/>
    </row>
    <row r="993" spans="1:1" x14ac:dyDescent="0.25">
      <c r="A993" s="1"/>
    </row>
    <row r="994" spans="1:1" x14ac:dyDescent="0.25">
      <c r="A994" s="1"/>
    </row>
    <row r="995" spans="1:1" x14ac:dyDescent="0.25">
      <c r="A995" s="1"/>
    </row>
    <row r="996" spans="1:1" x14ac:dyDescent="0.25">
      <c r="A996" s="1"/>
    </row>
    <row r="997" spans="1:1" x14ac:dyDescent="0.25">
      <c r="A997" s="1"/>
    </row>
    <row r="998" spans="1:1" x14ac:dyDescent="0.25">
      <c r="A998" s="1"/>
    </row>
    <row r="999" spans="1:1" x14ac:dyDescent="0.25">
      <c r="A999" s="1"/>
    </row>
    <row r="1000" spans="1:1" x14ac:dyDescent="0.25">
      <c r="A1000" s="1"/>
    </row>
    <row r="1001" spans="1:1" x14ac:dyDescent="0.25">
      <c r="A1001" s="1"/>
    </row>
    <row r="1002" spans="1:1" x14ac:dyDescent="0.25">
      <c r="A1002" s="1"/>
    </row>
    <row r="1003" spans="1:1" x14ac:dyDescent="0.25">
      <c r="A1003" s="1"/>
    </row>
    <row r="1004" spans="1:1" x14ac:dyDescent="0.25">
      <c r="A1004" s="1"/>
    </row>
    <row r="1005" spans="1:1" x14ac:dyDescent="0.25">
      <c r="A1005" s="1"/>
    </row>
    <row r="1006" spans="1:1" x14ac:dyDescent="0.25">
      <c r="A1006" s="1"/>
    </row>
    <row r="1007" spans="1:1" x14ac:dyDescent="0.25">
      <c r="A1007" s="1"/>
    </row>
    <row r="1008" spans="1:1" x14ac:dyDescent="0.25">
      <c r="A1008" s="1"/>
    </row>
    <row r="1009" spans="1:1" x14ac:dyDescent="0.25">
      <c r="A1009" s="1"/>
    </row>
    <row r="1010" spans="1:1" x14ac:dyDescent="0.25">
      <c r="A1010" s="1"/>
    </row>
    <row r="1011" spans="1:1" x14ac:dyDescent="0.25">
      <c r="A1011" s="1"/>
    </row>
    <row r="1012" spans="1:1" x14ac:dyDescent="0.25">
      <c r="A1012" s="1"/>
    </row>
    <row r="1013" spans="1:1" x14ac:dyDescent="0.25">
      <c r="A1013" s="1"/>
    </row>
    <row r="1014" spans="1:1" x14ac:dyDescent="0.25">
      <c r="A1014" s="1"/>
    </row>
    <row r="1015" spans="1:1" x14ac:dyDescent="0.25">
      <c r="A1015" s="1"/>
    </row>
    <row r="1016" spans="1:1" x14ac:dyDescent="0.25">
      <c r="A1016" s="1"/>
    </row>
    <row r="1017" spans="1:1" x14ac:dyDescent="0.25">
      <c r="A1017" s="1"/>
    </row>
    <row r="1018" spans="1:1" x14ac:dyDescent="0.25">
      <c r="A1018" s="1"/>
    </row>
    <row r="1019" spans="1:1" x14ac:dyDescent="0.25">
      <c r="A1019" s="1"/>
    </row>
    <row r="1020" spans="1:1" x14ac:dyDescent="0.25">
      <c r="A1020" s="1"/>
    </row>
    <row r="1021" spans="1:1" x14ac:dyDescent="0.25">
      <c r="A1021" s="1"/>
    </row>
    <row r="1022" spans="1:1" x14ac:dyDescent="0.25">
      <c r="A1022" s="1"/>
    </row>
    <row r="1023" spans="1:1" x14ac:dyDescent="0.25">
      <c r="A1023" s="1"/>
    </row>
    <row r="1024" spans="1:1" x14ac:dyDescent="0.25">
      <c r="A1024" s="1"/>
    </row>
    <row r="1025" spans="1:1" x14ac:dyDescent="0.25">
      <c r="A1025" s="1"/>
    </row>
    <row r="1026" spans="1:1" x14ac:dyDescent="0.25">
      <c r="A1026" s="1"/>
    </row>
    <row r="1027" spans="1:1" x14ac:dyDescent="0.25">
      <c r="A1027" s="1"/>
    </row>
    <row r="1028" spans="1:1" x14ac:dyDescent="0.25">
      <c r="A1028" s="1"/>
    </row>
    <row r="1029" spans="1:1" x14ac:dyDescent="0.25">
      <c r="A1029" s="1"/>
    </row>
    <row r="1030" spans="1:1" x14ac:dyDescent="0.25">
      <c r="A1030" s="1"/>
    </row>
    <row r="1031" spans="1:1" x14ac:dyDescent="0.25">
      <c r="A1031" s="2"/>
    </row>
    <row r="1032" spans="1:1" x14ac:dyDescent="0.25">
      <c r="A1032" s="2"/>
    </row>
    <row r="1033" spans="1:1" x14ac:dyDescent="0.25">
      <c r="A1033" s="2"/>
    </row>
    <row r="1034" spans="1:1" x14ac:dyDescent="0.25">
      <c r="A1034" s="2"/>
    </row>
    <row r="1035" spans="1:1" x14ac:dyDescent="0.25">
      <c r="A1035" s="2"/>
    </row>
    <row r="1036" spans="1:1" x14ac:dyDescent="0.25">
      <c r="A1036" s="2"/>
    </row>
    <row r="1037" spans="1:1" x14ac:dyDescent="0.25">
      <c r="A1037" s="2"/>
    </row>
    <row r="1038" spans="1:1" x14ac:dyDescent="0.25">
      <c r="A1038" s="2"/>
    </row>
    <row r="1039" spans="1:1" x14ac:dyDescent="0.25">
      <c r="A1039" s="2"/>
    </row>
    <row r="1040" spans="1:1" x14ac:dyDescent="0.25">
      <c r="A1040" s="2"/>
    </row>
    <row r="1041" spans="1:1" x14ac:dyDescent="0.25">
      <c r="A1041" s="2"/>
    </row>
    <row r="1042" spans="1:1" x14ac:dyDescent="0.25">
      <c r="A1042" s="2"/>
    </row>
    <row r="1043" spans="1:1" x14ac:dyDescent="0.25">
      <c r="A1043" s="2"/>
    </row>
    <row r="1044" spans="1:1" x14ac:dyDescent="0.25">
      <c r="A1044" s="2"/>
    </row>
    <row r="1045" spans="1:1" x14ac:dyDescent="0.25">
      <c r="A1045" s="2"/>
    </row>
    <row r="1046" spans="1:1" x14ac:dyDescent="0.25">
      <c r="A1046" s="2"/>
    </row>
    <row r="1047" spans="1:1" x14ac:dyDescent="0.25">
      <c r="A1047" s="2"/>
    </row>
    <row r="1048" spans="1:1" x14ac:dyDescent="0.25">
      <c r="A1048" s="2"/>
    </row>
    <row r="1049" spans="1:1" x14ac:dyDescent="0.25">
      <c r="A1049" s="2"/>
    </row>
    <row r="1050" spans="1:1" x14ac:dyDescent="0.25">
      <c r="A1050" s="2"/>
    </row>
    <row r="1051" spans="1:1" x14ac:dyDescent="0.25">
      <c r="A1051" s="2"/>
    </row>
    <row r="1052" spans="1:1" x14ac:dyDescent="0.25">
      <c r="A1052" s="2"/>
    </row>
    <row r="1053" spans="1:1" x14ac:dyDescent="0.25">
      <c r="A1053" s="2"/>
    </row>
    <row r="1054" spans="1:1" x14ac:dyDescent="0.25">
      <c r="A1054" s="2"/>
    </row>
    <row r="1055" spans="1:1" x14ac:dyDescent="0.25">
      <c r="A1055" s="2"/>
    </row>
    <row r="1056" spans="1:1" x14ac:dyDescent="0.25">
      <c r="A1056" s="2"/>
    </row>
    <row r="1057" spans="1:1" x14ac:dyDescent="0.25">
      <c r="A1057" s="2"/>
    </row>
    <row r="1058" spans="1:1" x14ac:dyDescent="0.25">
      <c r="A1058" s="2"/>
    </row>
    <row r="1059" spans="1:1" x14ac:dyDescent="0.25">
      <c r="A1059" s="2"/>
    </row>
    <row r="1060" spans="1:1" x14ac:dyDescent="0.25">
      <c r="A1060" s="2"/>
    </row>
    <row r="1061" spans="1:1" x14ac:dyDescent="0.25">
      <c r="A1061" s="2"/>
    </row>
    <row r="1062" spans="1:1" x14ac:dyDescent="0.25">
      <c r="A1062" s="2"/>
    </row>
    <row r="1063" spans="1:1" x14ac:dyDescent="0.25">
      <c r="A1063" s="2"/>
    </row>
    <row r="1064" spans="1:1" x14ac:dyDescent="0.25">
      <c r="A1064" s="2"/>
    </row>
    <row r="1065" spans="1:1" x14ac:dyDescent="0.25">
      <c r="A1065" s="2"/>
    </row>
    <row r="1066" spans="1:1" x14ac:dyDescent="0.25">
      <c r="A1066" s="2"/>
    </row>
    <row r="1067" spans="1:1" x14ac:dyDescent="0.25">
      <c r="A1067" s="2"/>
    </row>
    <row r="1068" spans="1:1" x14ac:dyDescent="0.25">
      <c r="A1068" s="2"/>
    </row>
    <row r="1069" spans="1:1" x14ac:dyDescent="0.25">
      <c r="A1069" s="2"/>
    </row>
    <row r="1070" spans="1:1" x14ac:dyDescent="0.25">
      <c r="A1070" s="2"/>
    </row>
    <row r="1071" spans="1:1" x14ac:dyDescent="0.25">
      <c r="A1071" s="2"/>
    </row>
    <row r="1072" spans="1:1" x14ac:dyDescent="0.25">
      <c r="A1072" s="2"/>
    </row>
    <row r="1073" spans="1:1" x14ac:dyDescent="0.25">
      <c r="A1073" s="2"/>
    </row>
    <row r="1074" spans="1:1" x14ac:dyDescent="0.25">
      <c r="A1074" s="2"/>
    </row>
    <row r="1075" spans="1:1" x14ac:dyDescent="0.25">
      <c r="A1075" s="2"/>
    </row>
    <row r="1076" spans="1:1" x14ac:dyDescent="0.25">
      <c r="A1076" s="2"/>
    </row>
    <row r="1077" spans="1:1" x14ac:dyDescent="0.25">
      <c r="A1077" s="2"/>
    </row>
    <row r="1078" spans="1:1" x14ac:dyDescent="0.25">
      <c r="A1078" s="2"/>
    </row>
    <row r="1079" spans="1:1" x14ac:dyDescent="0.25">
      <c r="A1079" s="2"/>
    </row>
    <row r="1080" spans="1:1" x14ac:dyDescent="0.25">
      <c r="A1080" s="2"/>
    </row>
    <row r="1081" spans="1:1" x14ac:dyDescent="0.25">
      <c r="A1081" s="2"/>
    </row>
    <row r="1082" spans="1:1" x14ac:dyDescent="0.25">
      <c r="A1082" s="2"/>
    </row>
    <row r="1083" spans="1:1" x14ac:dyDescent="0.25">
      <c r="A1083" s="2"/>
    </row>
    <row r="1084" spans="1:1" x14ac:dyDescent="0.25">
      <c r="A1084" s="2"/>
    </row>
    <row r="1085" spans="1:1" x14ac:dyDescent="0.25">
      <c r="A1085" s="2"/>
    </row>
    <row r="1086" spans="1:1" x14ac:dyDescent="0.25">
      <c r="A1086" s="2"/>
    </row>
    <row r="1087" spans="1:1" x14ac:dyDescent="0.25">
      <c r="A1087" s="2"/>
    </row>
    <row r="1088" spans="1:1" x14ac:dyDescent="0.25">
      <c r="A1088" s="2"/>
    </row>
    <row r="1089" spans="1:1" x14ac:dyDescent="0.25">
      <c r="A1089" s="2"/>
    </row>
    <row r="1090" spans="1:1" x14ac:dyDescent="0.25">
      <c r="A1090" s="2"/>
    </row>
    <row r="1091" spans="1:1" x14ac:dyDescent="0.25">
      <c r="A1091" s="2"/>
    </row>
    <row r="1092" spans="1:1" x14ac:dyDescent="0.25">
      <c r="A1092" s="2"/>
    </row>
    <row r="1093" spans="1:1" x14ac:dyDescent="0.25">
      <c r="A1093" s="2"/>
    </row>
    <row r="1094" spans="1:1" x14ac:dyDescent="0.25">
      <c r="A1094" s="2"/>
    </row>
    <row r="1095" spans="1:1" x14ac:dyDescent="0.25">
      <c r="A1095" s="2"/>
    </row>
    <row r="1096" spans="1:1" x14ac:dyDescent="0.25">
      <c r="A1096" s="2"/>
    </row>
    <row r="1097" spans="1:1" x14ac:dyDescent="0.25">
      <c r="A1097" s="2"/>
    </row>
    <row r="1098" spans="1:1" x14ac:dyDescent="0.25">
      <c r="A1098" s="2"/>
    </row>
    <row r="1099" spans="1:1" x14ac:dyDescent="0.25">
      <c r="A1099" s="2"/>
    </row>
    <row r="1100" spans="1:1" x14ac:dyDescent="0.25">
      <c r="A1100" s="2"/>
    </row>
    <row r="1101" spans="1:1" x14ac:dyDescent="0.25">
      <c r="A1101" s="2"/>
    </row>
    <row r="1102" spans="1:1" x14ac:dyDescent="0.25">
      <c r="A1102" s="2"/>
    </row>
    <row r="1103" spans="1:1" x14ac:dyDescent="0.25">
      <c r="A1103" s="2"/>
    </row>
    <row r="1104" spans="1:1" x14ac:dyDescent="0.25">
      <c r="A1104" s="2"/>
    </row>
    <row r="1105" spans="1:1" x14ac:dyDescent="0.25">
      <c r="A1105" s="2"/>
    </row>
    <row r="1106" spans="1:1" x14ac:dyDescent="0.25">
      <c r="A1106" s="2"/>
    </row>
    <row r="1107" spans="1:1" x14ac:dyDescent="0.25">
      <c r="A1107" s="2"/>
    </row>
    <row r="1108" spans="1:1" x14ac:dyDescent="0.25">
      <c r="A1108" s="2"/>
    </row>
    <row r="1109" spans="1:1" x14ac:dyDescent="0.25">
      <c r="A1109" s="2"/>
    </row>
    <row r="1110" spans="1:1" x14ac:dyDescent="0.25">
      <c r="A1110" s="2"/>
    </row>
    <row r="1111" spans="1:1" x14ac:dyDescent="0.25">
      <c r="A1111" s="2"/>
    </row>
    <row r="1112" spans="1:1" x14ac:dyDescent="0.25">
      <c r="A1112" s="2"/>
    </row>
    <row r="1113" spans="1:1" x14ac:dyDescent="0.25">
      <c r="A1113" s="2"/>
    </row>
    <row r="1114" spans="1:1" x14ac:dyDescent="0.25">
      <c r="A1114" s="2"/>
    </row>
    <row r="1115" spans="1:1" x14ac:dyDescent="0.25">
      <c r="A1115" s="2"/>
    </row>
    <row r="1116" spans="1:1" x14ac:dyDescent="0.25">
      <c r="A1116" s="2"/>
    </row>
    <row r="1117" spans="1:1" x14ac:dyDescent="0.25">
      <c r="A1117" s="2"/>
    </row>
    <row r="1118" spans="1:1" x14ac:dyDescent="0.25">
      <c r="A1118" s="2"/>
    </row>
    <row r="1119" spans="1:1" x14ac:dyDescent="0.25">
      <c r="A1119" s="2"/>
    </row>
    <row r="1120" spans="1:1" x14ac:dyDescent="0.25">
      <c r="A1120" s="2"/>
    </row>
    <row r="1121" spans="1:1" x14ac:dyDescent="0.25">
      <c r="A1121" s="2"/>
    </row>
    <row r="1122" spans="1:1" x14ac:dyDescent="0.25">
      <c r="A1122" s="2"/>
    </row>
    <row r="1123" spans="1:1" x14ac:dyDescent="0.25">
      <c r="A1123" s="2"/>
    </row>
    <row r="1124" spans="1:1" x14ac:dyDescent="0.25">
      <c r="A1124" s="2"/>
    </row>
    <row r="1125" spans="1:1" x14ac:dyDescent="0.25">
      <c r="A1125" s="2"/>
    </row>
    <row r="1126" spans="1:1" x14ac:dyDescent="0.25">
      <c r="A1126" s="2"/>
    </row>
    <row r="1127" spans="1:1" x14ac:dyDescent="0.25">
      <c r="A1127" s="2"/>
    </row>
    <row r="1128" spans="1:1" x14ac:dyDescent="0.25">
      <c r="A1128" s="2"/>
    </row>
    <row r="1129" spans="1:1" x14ac:dyDescent="0.25">
      <c r="A1129" s="2"/>
    </row>
    <row r="1130" spans="1:1" x14ac:dyDescent="0.25">
      <c r="A1130" s="2"/>
    </row>
    <row r="1131" spans="1:1" x14ac:dyDescent="0.25">
      <c r="A1131" s="2"/>
    </row>
    <row r="1132" spans="1:1" x14ac:dyDescent="0.25">
      <c r="A1132" s="2"/>
    </row>
    <row r="1133" spans="1:1" x14ac:dyDescent="0.25">
      <c r="A1133" s="2"/>
    </row>
    <row r="1134" spans="1:1" x14ac:dyDescent="0.25">
      <c r="A1134" s="2"/>
    </row>
    <row r="1135" spans="1:1" x14ac:dyDescent="0.25">
      <c r="A1135" s="2"/>
    </row>
    <row r="1136" spans="1:1" x14ac:dyDescent="0.25">
      <c r="A1136" s="2"/>
    </row>
    <row r="1137" spans="1:1" x14ac:dyDescent="0.25">
      <c r="A1137" s="2"/>
    </row>
    <row r="1138" spans="1:1" x14ac:dyDescent="0.25">
      <c r="A1138" s="2"/>
    </row>
    <row r="1139" spans="1:1" x14ac:dyDescent="0.25">
      <c r="A1139" s="2"/>
    </row>
    <row r="1140" spans="1:1" x14ac:dyDescent="0.25">
      <c r="A1140" s="2"/>
    </row>
    <row r="1141" spans="1:1" x14ac:dyDescent="0.25">
      <c r="A1141" s="2"/>
    </row>
    <row r="1142" spans="1:1" x14ac:dyDescent="0.25">
      <c r="A1142" s="2"/>
    </row>
    <row r="1143" spans="1:1" x14ac:dyDescent="0.25">
      <c r="A1143" s="2"/>
    </row>
    <row r="1144" spans="1:1" x14ac:dyDescent="0.25">
      <c r="A1144" s="2"/>
    </row>
    <row r="1145" spans="1:1" x14ac:dyDescent="0.25">
      <c r="A1145" s="2"/>
    </row>
    <row r="1146" spans="1:1" x14ac:dyDescent="0.25">
      <c r="A1146" s="2"/>
    </row>
    <row r="1147" spans="1:1" x14ac:dyDescent="0.25">
      <c r="A1147" s="2"/>
    </row>
    <row r="1148" spans="1:1" x14ac:dyDescent="0.25">
      <c r="A1148" s="2"/>
    </row>
    <row r="1149" spans="1:1" x14ac:dyDescent="0.25">
      <c r="A1149" s="2"/>
    </row>
    <row r="1150" spans="1:1" x14ac:dyDescent="0.25">
      <c r="A1150" s="2"/>
    </row>
    <row r="1151" spans="1:1" x14ac:dyDescent="0.25">
      <c r="A1151" s="2"/>
    </row>
    <row r="1152" spans="1:1" x14ac:dyDescent="0.25">
      <c r="A1152" s="2"/>
    </row>
    <row r="1153" spans="1:1" x14ac:dyDescent="0.25">
      <c r="A1153" s="2"/>
    </row>
    <row r="1154" spans="1:1" x14ac:dyDescent="0.25">
      <c r="A1154" s="2"/>
    </row>
    <row r="1155" spans="1:1" x14ac:dyDescent="0.25">
      <c r="A1155" s="2"/>
    </row>
    <row r="1156" spans="1:1" x14ac:dyDescent="0.25">
      <c r="A1156" s="2"/>
    </row>
    <row r="1157" spans="1:1" x14ac:dyDescent="0.25">
      <c r="A1157" s="2"/>
    </row>
    <row r="1158" spans="1:1" x14ac:dyDescent="0.25">
      <c r="A1158" s="2"/>
    </row>
    <row r="1159" spans="1:1" x14ac:dyDescent="0.25">
      <c r="A1159" s="2"/>
    </row>
    <row r="1160" spans="1:1" x14ac:dyDescent="0.25">
      <c r="A1160" s="2"/>
    </row>
    <row r="1161" spans="1:1" x14ac:dyDescent="0.25">
      <c r="A1161" s="2"/>
    </row>
    <row r="1162" spans="1:1" x14ac:dyDescent="0.25">
      <c r="A1162" s="2"/>
    </row>
    <row r="1163" spans="1:1" x14ac:dyDescent="0.25">
      <c r="A1163" s="2"/>
    </row>
    <row r="1164" spans="1:1" x14ac:dyDescent="0.25">
      <c r="A1164" s="2"/>
    </row>
    <row r="1165" spans="1:1" x14ac:dyDescent="0.25">
      <c r="A1165" s="2"/>
    </row>
    <row r="1166" spans="1:1" x14ac:dyDescent="0.25">
      <c r="A1166" s="2"/>
    </row>
    <row r="1167" spans="1:1" x14ac:dyDescent="0.25">
      <c r="A1167" s="2"/>
    </row>
    <row r="1168" spans="1:1" x14ac:dyDescent="0.25">
      <c r="A1168" s="2"/>
    </row>
    <row r="1169" spans="1:1" x14ac:dyDescent="0.25">
      <c r="A1169" s="2"/>
    </row>
    <row r="1170" spans="1:1" x14ac:dyDescent="0.25">
      <c r="A1170" s="2"/>
    </row>
    <row r="1171" spans="1:1" x14ac:dyDescent="0.25">
      <c r="A1171" s="2"/>
    </row>
    <row r="1172" spans="1:1" x14ac:dyDescent="0.25">
      <c r="A1172" s="2"/>
    </row>
    <row r="1173" spans="1:1" x14ac:dyDescent="0.25">
      <c r="A1173" s="2"/>
    </row>
    <row r="1174" spans="1:1" x14ac:dyDescent="0.25">
      <c r="A1174" s="2"/>
    </row>
    <row r="1175" spans="1:1" x14ac:dyDescent="0.25">
      <c r="A1175" s="2"/>
    </row>
    <row r="1176" spans="1:1" x14ac:dyDescent="0.25">
      <c r="A1176" s="2"/>
    </row>
    <row r="1177" spans="1:1" x14ac:dyDescent="0.25">
      <c r="A1177" s="2"/>
    </row>
    <row r="1178" spans="1:1" x14ac:dyDescent="0.25">
      <c r="A1178" s="2"/>
    </row>
    <row r="1179" spans="1:1" x14ac:dyDescent="0.25">
      <c r="A1179" s="2"/>
    </row>
    <row r="1180" spans="1:1" x14ac:dyDescent="0.25">
      <c r="A1180" s="2"/>
    </row>
    <row r="1181" spans="1:1" x14ac:dyDescent="0.25">
      <c r="A1181" s="2"/>
    </row>
    <row r="1182" spans="1:1" x14ac:dyDescent="0.25">
      <c r="A1182" s="2"/>
    </row>
    <row r="1183" spans="1:1" x14ac:dyDescent="0.25">
      <c r="A1183" s="2"/>
    </row>
    <row r="1184" spans="1:1" x14ac:dyDescent="0.25">
      <c r="A1184" s="2"/>
    </row>
    <row r="1185" spans="1:1" x14ac:dyDescent="0.25">
      <c r="A1185" s="2"/>
    </row>
    <row r="1186" spans="1:1" x14ac:dyDescent="0.25">
      <c r="A1186" s="2"/>
    </row>
    <row r="1187" spans="1:1" x14ac:dyDescent="0.25">
      <c r="A1187" s="2"/>
    </row>
    <row r="1188" spans="1:1" x14ac:dyDescent="0.25">
      <c r="A1188" s="2"/>
    </row>
    <row r="1189" spans="1:1" x14ac:dyDescent="0.25">
      <c r="A1189" s="2"/>
    </row>
    <row r="1190" spans="1:1" x14ac:dyDescent="0.25">
      <c r="A1190" s="2"/>
    </row>
    <row r="1191" spans="1:1" x14ac:dyDescent="0.25">
      <c r="A1191" s="2"/>
    </row>
    <row r="1192" spans="1:1" x14ac:dyDescent="0.25">
      <c r="A1192" s="2"/>
    </row>
    <row r="1193" spans="1:1" x14ac:dyDescent="0.25">
      <c r="A1193" s="2"/>
    </row>
    <row r="1194" spans="1:1" x14ac:dyDescent="0.25">
      <c r="A1194" s="2"/>
    </row>
    <row r="1195" spans="1:1" x14ac:dyDescent="0.25">
      <c r="A1195" s="2"/>
    </row>
    <row r="1196" spans="1:1" x14ac:dyDescent="0.25">
      <c r="A1196" s="2"/>
    </row>
    <row r="1197" spans="1:1" x14ac:dyDescent="0.25">
      <c r="A1197" s="2"/>
    </row>
    <row r="1198" spans="1:1" x14ac:dyDescent="0.25">
      <c r="A1198" s="2"/>
    </row>
    <row r="1199" spans="1:1" x14ac:dyDescent="0.25">
      <c r="A1199" s="2"/>
    </row>
    <row r="1200" spans="1:1" x14ac:dyDescent="0.25">
      <c r="A1200" s="2"/>
    </row>
    <row r="1201" spans="1:1" x14ac:dyDescent="0.25">
      <c r="A1201" s="2"/>
    </row>
    <row r="1202" spans="1:1" x14ac:dyDescent="0.25">
      <c r="A1202" s="2"/>
    </row>
    <row r="1203" spans="1:1" x14ac:dyDescent="0.25">
      <c r="A1203" s="2"/>
    </row>
    <row r="1204" spans="1:1" x14ac:dyDescent="0.25">
      <c r="A1204" s="2"/>
    </row>
    <row r="1205" spans="1:1" x14ac:dyDescent="0.25">
      <c r="A1205" s="2"/>
    </row>
    <row r="1206" spans="1:1" x14ac:dyDescent="0.25">
      <c r="A1206" s="2"/>
    </row>
    <row r="1207" spans="1:1" x14ac:dyDescent="0.25">
      <c r="A1207" s="2"/>
    </row>
    <row r="1208" spans="1:1" x14ac:dyDescent="0.25">
      <c r="A1208" s="2"/>
    </row>
    <row r="1209" spans="1:1" x14ac:dyDescent="0.25">
      <c r="A1209" s="2"/>
    </row>
    <row r="1210" spans="1:1" x14ac:dyDescent="0.25">
      <c r="A1210" s="2"/>
    </row>
    <row r="1211" spans="1:1" x14ac:dyDescent="0.25">
      <c r="A1211" s="2"/>
    </row>
    <row r="1212" spans="1:1" x14ac:dyDescent="0.25">
      <c r="A1212" s="2"/>
    </row>
    <row r="1213" spans="1:1" x14ac:dyDescent="0.25">
      <c r="A1213" s="2"/>
    </row>
    <row r="1214" spans="1:1" x14ac:dyDescent="0.25">
      <c r="A1214" s="2"/>
    </row>
    <row r="1215" spans="1:1" x14ac:dyDescent="0.25">
      <c r="A1215" s="2"/>
    </row>
    <row r="1216" spans="1:1" x14ac:dyDescent="0.25">
      <c r="A1216" s="2"/>
    </row>
    <row r="1217" spans="1:1" x14ac:dyDescent="0.25">
      <c r="A1217" s="2"/>
    </row>
    <row r="1218" spans="1:1" x14ac:dyDescent="0.25">
      <c r="A1218" s="2"/>
    </row>
    <row r="1219" spans="1:1" x14ac:dyDescent="0.25">
      <c r="A1219" s="2"/>
    </row>
    <row r="1220" spans="1:1" x14ac:dyDescent="0.25">
      <c r="A1220" s="2"/>
    </row>
    <row r="1221" spans="1:1" x14ac:dyDescent="0.25">
      <c r="A1221" s="2"/>
    </row>
    <row r="1222" spans="1:1" x14ac:dyDescent="0.25">
      <c r="A1222" s="2"/>
    </row>
    <row r="1223" spans="1:1" x14ac:dyDescent="0.25">
      <c r="A1223" s="2"/>
    </row>
    <row r="1224" spans="1:1" x14ac:dyDescent="0.25">
      <c r="A1224" s="2"/>
    </row>
    <row r="1225" spans="1:1" x14ac:dyDescent="0.25">
      <c r="A1225" s="2"/>
    </row>
    <row r="1226" spans="1:1" x14ac:dyDescent="0.25">
      <c r="A1226" s="2"/>
    </row>
    <row r="1227" spans="1:1" x14ac:dyDescent="0.25">
      <c r="A1227" s="2"/>
    </row>
    <row r="1228" spans="1:1" x14ac:dyDescent="0.25">
      <c r="A1228" s="2"/>
    </row>
    <row r="1229" spans="1:1" x14ac:dyDescent="0.25">
      <c r="A1229" s="2"/>
    </row>
    <row r="1230" spans="1:1" x14ac:dyDescent="0.25">
      <c r="A1230" s="2"/>
    </row>
    <row r="1231" spans="1:1" x14ac:dyDescent="0.25">
      <c r="A1231" s="2"/>
    </row>
    <row r="1232" spans="1:1" x14ac:dyDescent="0.25">
      <c r="A1232" s="2"/>
    </row>
    <row r="1233" spans="1:1" x14ac:dyDescent="0.25">
      <c r="A1233" s="2"/>
    </row>
    <row r="1234" spans="1:1" x14ac:dyDescent="0.25">
      <c r="A1234" s="2"/>
    </row>
    <row r="1235" spans="1:1" x14ac:dyDescent="0.25">
      <c r="A1235" s="2"/>
    </row>
    <row r="1236" spans="1:1" x14ac:dyDescent="0.25">
      <c r="A1236" s="2"/>
    </row>
    <row r="1237" spans="1:1" x14ac:dyDescent="0.25">
      <c r="A1237" s="2"/>
    </row>
    <row r="1238" spans="1:1" x14ac:dyDescent="0.25">
      <c r="A1238" s="2"/>
    </row>
    <row r="1239" spans="1:1" x14ac:dyDescent="0.25">
      <c r="A1239" s="2"/>
    </row>
    <row r="1240" spans="1:1" x14ac:dyDescent="0.25">
      <c r="A1240" s="2"/>
    </row>
    <row r="1241" spans="1:1" x14ac:dyDescent="0.25">
      <c r="A1241" s="2"/>
    </row>
    <row r="1242" spans="1:1" x14ac:dyDescent="0.25">
      <c r="A1242" s="2"/>
    </row>
    <row r="1243" spans="1:1" x14ac:dyDescent="0.25">
      <c r="A1243" s="2"/>
    </row>
    <row r="1244" spans="1:1" x14ac:dyDescent="0.25">
      <c r="A1244" s="2"/>
    </row>
    <row r="1245" spans="1:1" x14ac:dyDescent="0.25">
      <c r="A1245" s="2"/>
    </row>
    <row r="1246" spans="1:1" x14ac:dyDescent="0.25">
      <c r="A1246" s="2"/>
    </row>
    <row r="1247" spans="1:1" x14ac:dyDescent="0.25">
      <c r="A1247" s="2"/>
    </row>
    <row r="1248" spans="1:1" x14ac:dyDescent="0.25">
      <c r="A1248" s="2"/>
    </row>
    <row r="1249" spans="1:1" x14ac:dyDescent="0.25">
      <c r="A1249" s="2"/>
    </row>
    <row r="1250" spans="1:1" x14ac:dyDescent="0.25">
      <c r="A1250" s="2"/>
    </row>
    <row r="1251" spans="1:1" x14ac:dyDescent="0.25">
      <c r="A1251" s="2"/>
    </row>
    <row r="1252" spans="1:1" x14ac:dyDescent="0.25">
      <c r="A1252" s="2"/>
    </row>
    <row r="1253" spans="1:1" x14ac:dyDescent="0.25">
      <c r="A1253" s="2"/>
    </row>
    <row r="1254" spans="1:1" x14ac:dyDescent="0.25">
      <c r="A1254" s="2"/>
    </row>
    <row r="1255" spans="1:1" x14ac:dyDescent="0.25">
      <c r="A1255" s="2"/>
    </row>
    <row r="1256" spans="1:1" x14ac:dyDescent="0.25">
      <c r="A1256" s="2"/>
    </row>
    <row r="1257" spans="1:1" x14ac:dyDescent="0.25">
      <c r="A1257" s="2"/>
    </row>
    <row r="1258" spans="1:1" x14ac:dyDescent="0.25">
      <c r="A1258" s="2"/>
    </row>
    <row r="1259" spans="1:1" x14ac:dyDescent="0.25">
      <c r="A1259" s="2"/>
    </row>
    <row r="1260" spans="1:1" x14ac:dyDescent="0.25">
      <c r="A1260" s="2"/>
    </row>
    <row r="1261" spans="1:1" x14ac:dyDescent="0.25">
      <c r="A1261" s="2"/>
    </row>
    <row r="1262" spans="1:1" x14ac:dyDescent="0.25">
      <c r="A1262" s="2"/>
    </row>
    <row r="1263" spans="1:1" x14ac:dyDescent="0.25">
      <c r="A1263" s="2"/>
    </row>
    <row r="1264" spans="1:1" x14ac:dyDescent="0.25">
      <c r="A1264" s="2"/>
    </row>
    <row r="1265" spans="1:1" x14ac:dyDescent="0.25">
      <c r="A1265" s="2"/>
    </row>
    <row r="1266" spans="1:1" x14ac:dyDescent="0.25">
      <c r="A1266" s="2"/>
    </row>
    <row r="1267" spans="1:1" x14ac:dyDescent="0.25">
      <c r="A1267" s="2"/>
    </row>
    <row r="1268" spans="1:1" x14ac:dyDescent="0.25">
      <c r="A1268" s="2"/>
    </row>
    <row r="1269" spans="1:1" x14ac:dyDescent="0.25">
      <c r="A1269" s="2"/>
    </row>
    <row r="1270" spans="1:1" x14ac:dyDescent="0.25">
      <c r="A1270" s="2"/>
    </row>
    <row r="1271" spans="1:1" x14ac:dyDescent="0.25">
      <c r="A1271" s="2"/>
    </row>
    <row r="1272" spans="1:1" x14ac:dyDescent="0.25">
      <c r="A1272" s="2"/>
    </row>
    <row r="1273" spans="1:1" x14ac:dyDescent="0.25">
      <c r="A1273" s="2"/>
    </row>
    <row r="1274" spans="1:1" x14ac:dyDescent="0.25">
      <c r="A1274" s="2"/>
    </row>
    <row r="1275" spans="1:1" x14ac:dyDescent="0.25">
      <c r="A1275" s="2"/>
    </row>
    <row r="1276" spans="1:1" x14ac:dyDescent="0.25">
      <c r="A1276" s="2"/>
    </row>
    <row r="1277" spans="1:1" x14ac:dyDescent="0.25">
      <c r="A1277" s="2"/>
    </row>
    <row r="1278" spans="1:1" x14ac:dyDescent="0.25">
      <c r="A1278" s="2"/>
    </row>
    <row r="1279" spans="1:1" x14ac:dyDescent="0.25">
      <c r="A1279" s="2"/>
    </row>
    <row r="1280" spans="1:1" x14ac:dyDescent="0.25">
      <c r="A1280" s="2"/>
    </row>
    <row r="1281" spans="1:1" x14ac:dyDescent="0.25">
      <c r="A1281" s="2"/>
    </row>
    <row r="1282" spans="1:1" x14ac:dyDescent="0.25">
      <c r="A1282" s="2"/>
    </row>
    <row r="1283" spans="1:1" x14ac:dyDescent="0.25">
      <c r="A1283" s="2"/>
    </row>
    <row r="1284" spans="1:1" x14ac:dyDescent="0.25">
      <c r="A1284" s="2"/>
    </row>
    <row r="1285" spans="1:1" x14ac:dyDescent="0.25">
      <c r="A1285" s="2"/>
    </row>
    <row r="1286" spans="1:1" x14ac:dyDescent="0.25">
      <c r="A1286" s="2"/>
    </row>
    <row r="1287" spans="1:1" x14ac:dyDescent="0.25">
      <c r="A1287" s="2"/>
    </row>
    <row r="1288" spans="1:1" x14ac:dyDescent="0.25">
      <c r="A1288" s="2"/>
    </row>
    <row r="1289" spans="1:1" x14ac:dyDescent="0.25">
      <c r="A1289" s="2"/>
    </row>
    <row r="1290" spans="1:1" x14ac:dyDescent="0.25">
      <c r="A1290" s="2"/>
    </row>
    <row r="1291" spans="1:1" x14ac:dyDescent="0.25">
      <c r="A1291" s="2"/>
    </row>
    <row r="1292" spans="1:1" x14ac:dyDescent="0.25">
      <c r="A1292" s="2"/>
    </row>
    <row r="1293" spans="1:1" x14ac:dyDescent="0.25">
      <c r="A1293" s="2"/>
    </row>
    <row r="1294" spans="1:1" x14ac:dyDescent="0.25">
      <c r="A1294" s="2"/>
    </row>
    <row r="1295" spans="1:1" x14ac:dyDescent="0.25">
      <c r="A1295" s="2"/>
    </row>
    <row r="1296" spans="1:1" x14ac:dyDescent="0.25">
      <c r="A1296" s="2"/>
    </row>
    <row r="1297" spans="1:1" x14ac:dyDescent="0.25">
      <c r="A1297" s="2"/>
    </row>
    <row r="1298" spans="1:1" x14ac:dyDescent="0.25">
      <c r="A1298" s="2"/>
    </row>
    <row r="1299" spans="1:1" x14ac:dyDescent="0.25">
      <c r="A1299" s="2"/>
    </row>
    <row r="1300" spans="1:1" x14ac:dyDescent="0.25">
      <c r="A1300" s="2"/>
    </row>
    <row r="1301" spans="1:1" x14ac:dyDescent="0.25">
      <c r="A1301" s="2"/>
    </row>
    <row r="1302" spans="1:1" x14ac:dyDescent="0.25">
      <c r="A1302" s="2"/>
    </row>
    <row r="1303" spans="1:1" x14ac:dyDescent="0.25">
      <c r="A1303" s="2"/>
    </row>
    <row r="1304" spans="1:1" x14ac:dyDescent="0.25">
      <c r="A1304" s="2"/>
    </row>
    <row r="1305" spans="1:1" x14ac:dyDescent="0.25">
      <c r="A1305" s="2"/>
    </row>
    <row r="1306" spans="1:1" x14ac:dyDescent="0.25">
      <c r="A1306" s="2"/>
    </row>
    <row r="1307" spans="1:1" x14ac:dyDescent="0.25">
      <c r="A1307" s="2"/>
    </row>
    <row r="1308" spans="1:1" x14ac:dyDescent="0.25">
      <c r="A1308" s="2"/>
    </row>
    <row r="1309" spans="1:1" x14ac:dyDescent="0.25">
      <c r="A1309" s="2"/>
    </row>
    <row r="1310" spans="1:1" x14ac:dyDescent="0.25">
      <c r="A1310" s="2"/>
    </row>
    <row r="1311" spans="1:1" x14ac:dyDescent="0.25">
      <c r="A1311" s="2"/>
    </row>
    <row r="1312" spans="1:1" x14ac:dyDescent="0.25">
      <c r="A1312" s="2"/>
    </row>
    <row r="1313" spans="1:1" x14ac:dyDescent="0.25">
      <c r="A1313" s="2"/>
    </row>
    <row r="1314" spans="1:1" x14ac:dyDescent="0.25">
      <c r="A1314" s="2"/>
    </row>
    <row r="1315" spans="1:1" x14ac:dyDescent="0.25">
      <c r="A1315" s="2"/>
    </row>
    <row r="1316" spans="1:1" x14ac:dyDescent="0.25">
      <c r="A1316" s="2"/>
    </row>
    <row r="1317" spans="1:1" x14ac:dyDescent="0.25">
      <c r="A1317" s="2"/>
    </row>
    <row r="1318" spans="1:1" x14ac:dyDescent="0.25">
      <c r="A1318" s="2"/>
    </row>
    <row r="1319" spans="1:1" x14ac:dyDescent="0.25">
      <c r="A1319" s="2"/>
    </row>
    <row r="1320" spans="1:1" x14ac:dyDescent="0.25">
      <c r="A1320" s="2"/>
    </row>
    <row r="1321" spans="1:1" x14ac:dyDescent="0.25">
      <c r="A1321" s="2"/>
    </row>
    <row r="1322" spans="1:1" x14ac:dyDescent="0.25">
      <c r="A1322" s="2"/>
    </row>
    <row r="1323" spans="1:1" x14ac:dyDescent="0.25">
      <c r="A1323" s="2"/>
    </row>
    <row r="1324" spans="1:1" x14ac:dyDescent="0.25">
      <c r="A1324" s="2"/>
    </row>
    <row r="1325" spans="1:1" x14ac:dyDescent="0.25">
      <c r="A1325" s="2"/>
    </row>
    <row r="1326" spans="1:1" x14ac:dyDescent="0.25">
      <c r="A1326" s="2"/>
    </row>
    <row r="1327" spans="1:1" x14ac:dyDescent="0.25">
      <c r="A1327" s="2"/>
    </row>
    <row r="1328" spans="1:1" x14ac:dyDescent="0.25">
      <c r="A1328" s="2"/>
    </row>
    <row r="1329" spans="1:1" x14ac:dyDescent="0.25">
      <c r="A1329" s="2"/>
    </row>
    <row r="1330" spans="1:1" x14ac:dyDescent="0.25">
      <c r="A1330" s="2"/>
    </row>
    <row r="1331" spans="1:1" x14ac:dyDescent="0.25">
      <c r="A1331" s="2"/>
    </row>
    <row r="1332" spans="1:1" x14ac:dyDescent="0.25">
      <c r="A1332" s="2"/>
    </row>
    <row r="1333" spans="1:1" x14ac:dyDescent="0.25">
      <c r="A1333" s="2"/>
    </row>
    <row r="1334" spans="1:1" x14ac:dyDescent="0.25">
      <c r="A1334" s="2"/>
    </row>
    <row r="1335" spans="1:1" x14ac:dyDescent="0.25">
      <c r="A1335" s="2"/>
    </row>
    <row r="1336" spans="1:1" x14ac:dyDescent="0.25">
      <c r="A1336" s="2"/>
    </row>
    <row r="1337" spans="1:1" x14ac:dyDescent="0.25">
      <c r="A1337" s="2"/>
    </row>
    <row r="1338" spans="1:1" x14ac:dyDescent="0.25">
      <c r="A1338" s="2"/>
    </row>
    <row r="1339" spans="1:1" x14ac:dyDescent="0.25">
      <c r="A1339" s="2"/>
    </row>
    <row r="1340" spans="1:1" x14ac:dyDescent="0.25">
      <c r="A1340" s="2"/>
    </row>
    <row r="1341" spans="1:1" x14ac:dyDescent="0.25">
      <c r="A1341" s="2"/>
    </row>
    <row r="1342" spans="1:1" x14ac:dyDescent="0.25">
      <c r="A1342" s="2"/>
    </row>
    <row r="1343" spans="1:1" x14ac:dyDescent="0.25">
      <c r="A1343" s="2"/>
    </row>
    <row r="1344" spans="1:1" x14ac:dyDescent="0.25">
      <c r="A1344" s="2"/>
    </row>
    <row r="1345" spans="1:1" x14ac:dyDescent="0.25">
      <c r="A1345" s="2"/>
    </row>
    <row r="1346" spans="1:1" x14ac:dyDescent="0.25">
      <c r="A1346" s="2"/>
    </row>
    <row r="1347" spans="1:1" x14ac:dyDescent="0.25">
      <c r="A1347" s="2"/>
    </row>
    <row r="1348" spans="1:1" x14ac:dyDescent="0.25">
      <c r="A1348" s="2"/>
    </row>
    <row r="1349" spans="1:1" x14ac:dyDescent="0.25">
      <c r="A1349" s="2"/>
    </row>
    <row r="1350" spans="1:1" x14ac:dyDescent="0.25">
      <c r="A1350" s="2"/>
    </row>
    <row r="1351" spans="1:1" x14ac:dyDescent="0.25">
      <c r="A1351" s="2"/>
    </row>
    <row r="1352" spans="1:1" x14ac:dyDescent="0.25">
      <c r="A1352" s="2"/>
    </row>
    <row r="1353" spans="1:1" x14ac:dyDescent="0.25">
      <c r="A1353" s="2"/>
    </row>
    <row r="1354" spans="1:1" x14ac:dyDescent="0.25">
      <c r="A1354" s="2"/>
    </row>
    <row r="1355" spans="1:1" x14ac:dyDescent="0.25">
      <c r="A1355" s="2"/>
    </row>
    <row r="1356" spans="1:1" x14ac:dyDescent="0.25">
      <c r="A1356" s="2"/>
    </row>
    <row r="1357" spans="1:1" x14ac:dyDescent="0.25">
      <c r="A1357" s="2"/>
    </row>
    <row r="1358" spans="1:1" x14ac:dyDescent="0.25">
      <c r="A1358" s="2"/>
    </row>
    <row r="1359" spans="1:1" x14ac:dyDescent="0.25">
      <c r="A1359" s="2"/>
    </row>
    <row r="1360" spans="1:1" x14ac:dyDescent="0.25">
      <c r="A1360" s="2"/>
    </row>
    <row r="1361" spans="1:1" x14ac:dyDescent="0.25">
      <c r="A1361" s="2"/>
    </row>
    <row r="1362" spans="1:1" x14ac:dyDescent="0.25">
      <c r="A1362" s="2"/>
    </row>
  </sheetData>
  <conditionalFormatting sqref="B1 B1363:B1048576 B221:B554">
    <cfRule type="duplicateValues" dxfId="11" priority="13"/>
  </conditionalFormatting>
  <conditionalFormatting sqref="B555:B909">
    <cfRule type="duplicateValues" dxfId="10" priority="11"/>
    <cfRule type="duplicateValues" dxfId="9" priority="12"/>
  </conditionalFormatting>
  <conditionalFormatting sqref="B910:B1030">
    <cfRule type="duplicateValues" dxfId="8" priority="10"/>
  </conditionalFormatting>
  <conditionalFormatting sqref="B1031:B1362">
    <cfRule type="duplicateValues" dxfId="7" priority="8"/>
    <cfRule type="duplicateValues" dxfId="6" priority="9"/>
  </conditionalFormatting>
  <conditionalFormatting sqref="B2:B77">
    <cfRule type="duplicateValues" dxfId="5" priority="6"/>
    <cfRule type="duplicateValues" dxfId="4" priority="7"/>
  </conditionalFormatting>
  <conditionalFormatting sqref="B78:B162">
    <cfRule type="duplicateValues" dxfId="3" priority="4"/>
    <cfRule type="duplicateValues" dxfId="2" priority="5"/>
  </conditionalFormatting>
  <conditionalFormatting sqref="B163:B204">
    <cfRule type="duplicateValues" dxfId="1" priority="3"/>
  </conditionalFormatting>
  <conditionalFormatting sqref="B205:B220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FB ACS-1 D</vt:lpstr>
      <vt:lpstr>E ACS-1 D  </vt:lpstr>
      <vt:lpstr>E ACS-1 N  </vt:lpstr>
      <vt:lpstr>Chart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Azuma, Jason</dc:creator>
  <cp:lastModifiedBy>Repass, Laurent</cp:lastModifiedBy>
  <dcterms:created xsi:type="dcterms:W3CDTF">2017-01-21T00:33:02Z</dcterms:created>
  <dcterms:modified xsi:type="dcterms:W3CDTF">2017-03-28T20:58:41Z</dcterms:modified>
</cp:coreProperties>
</file>